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Khursheda\Desktop\Who What Where (Survey)\2ND\"/>
    </mc:Choice>
  </mc:AlternateContent>
  <bookViews>
    <workbookView xWindow="0" yWindow="0" windowWidth="28800" windowHeight="12420"/>
  </bookViews>
  <sheets>
    <sheet name="Sheet1" sheetId="1" r:id="rId1"/>
    <sheet name="Sheet2" sheetId="2" r:id="rId2"/>
  </sheets>
  <definedNames>
    <definedName name="_xlnm._FilterDatabase" localSheetId="0" hidden="1">Sheet1!$B$4:$AD$217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 i="1" l="1"/>
  <c r="V204" i="1" l="1"/>
  <c r="V203" i="1"/>
  <c r="V202" i="1"/>
  <c r="G107" i="1"/>
  <c r="G108" i="1" s="1"/>
  <c r="G109" i="1" s="1"/>
  <c r="H107" i="1"/>
  <c r="H108" i="1" s="1"/>
  <c r="H109" i="1" s="1"/>
  <c r="V210" i="1" l="1"/>
  <c r="V209" i="1"/>
  <c r="V208" i="1"/>
  <c r="V207" i="1"/>
  <c r="V206" i="1"/>
  <c r="V205" i="1"/>
  <c r="V148" i="1" l="1"/>
  <c r="V93" i="1"/>
  <c r="V92" i="1"/>
  <c r="V91" i="1"/>
  <c r="V127" i="1" l="1"/>
  <c r="V128" i="1"/>
  <c r="V129" i="1"/>
  <c r="V146" i="1" l="1"/>
  <c r="P216" i="1" l="1"/>
  <c r="P217" i="1" s="1"/>
  <c r="O216" i="1"/>
  <c r="O217" i="1" s="1"/>
  <c r="N216" i="1"/>
  <c r="N217" i="1" s="1"/>
  <c r="V215" i="1"/>
  <c r="V213" i="1"/>
  <c r="V214" i="1"/>
  <c r="V212" i="1"/>
  <c r="V211" i="1"/>
  <c r="V201" i="1"/>
  <c r="V200" i="1"/>
  <c r="V199" i="1"/>
  <c r="V198" i="1"/>
  <c r="V197" i="1"/>
  <c r="V196" i="1"/>
  <c r="V194" i="1"/>
  <c r="V195" i="1"/>
  <c r="V193" i="1"/>
  <c r="V192" i="1"/>
  <c r="V189" i="1"/>
  <c r="V190" i="1"/>
  <c r="V191" i="1"/>
  <c r="V188" i="1"/>
  <c r="V187" i="1"/>
  <c r="V186" i="1"/>
  <c r="V185" i="1"/>
  <c r="V184" i="1"/>
  <c r="V183" i="1"/>
  <c r="V182" i="1"/>
  <c r="V181" i="1"/>
  <c r="V180" i="1"/>
  <c r="V179" i="1"/>
  <c r="V176" i="1"/>
  <c r="V177" i="1"/>
  <c r="V178" i="1"/>
  <c r="V174" i="1"/>
  <c r="V175" i="1"/>
  <c r="V173" i="1"/>
  <c r="V171" i="1"/>
  <c r="V172" i="1"/>
  <c r="V169" i="1"/>
  <c r="V170" i="1"/>
  <c r="V167" i="1"/>
  <c r="V168" i="1"/>
  <c r="V165" i="1"/>
  <c r="V166" i="1"/>
  <c r="V163" i="1"/>
  <c r="V164" i="1"/>
  <c r="V162" i="1"/>
  <c r="V161" i="1"/>
  <c r="V160" i="1"/>
  <c r="V159" i="1"/>
  <c r="V158" i="1"/>
  <c r="V157" i="1"/>
  <c r="V156" i="1"/>
  <c r="V155" i="1"/>
  <c r="V154" i="1"/>
  <c r="V153" i="1"/>
  <c r="V152" i="1"/>
  <c r="V151" i="1"/>
  <c r="V150" i="1"/>
  <c r="V149" i="1"/>
  <c r="V147" i="1"/>
  <c r="V145" i="1"/>
  <c r="V144" i="1"/>
  <c r="V143" i="1"/>
  <c r="V142" i="1"/>
  <c r="V141" i="1"/>
  <c r="V140" i="1"/>
  <c r="V139" i="1"/>
  <c r="V138" i="1"/>
  <c r="V137" i="1"/>
  <c r="V136" i="1"/>
  <c r="V135" i="1"/>
  <c r="V134" i="1"/>
  <c r="V133" i="1"/>
  <c r="V132" i="1"/>
  <c r="V131" i="1"/>
  <c r="V130" i="1"/>
  <c r="V126" i="1"/>
  <c r="V125" i="1"/>
  <c r="V124" i="1"/>
  <c r="V123" i="1"/>
  <c r="V122" i="1"/>
  <c r="V121" i="1"/>
  <c r="V120" i="1"/>
  <c r="V97" i="1"/>
  <c r="V98" i="1"/>
  <c r="V96" i="1"/>
  <c r="V95" i="1"/>
  <c r="V94" i="1"/>
  <c r="V90" i="1"/>
  <c r="V88" i="1"/>
  <c r="V89" i="1"/>
  <c r="V87" i="1"/>
  <c r="V85" i="1"/>
  <c r="V86" i="1"/>
  <c r="V84" i="1"/>
  <c r="V82" i="1"/>
  <c r="V83" i="1"/>
  <c r="V81" i="1"/>
  <c r="V80" i="1"/>
  <c r="V79" i="1"/>
  <c r="V78" i="1"/>
  <c r="V77" i="1"/>
  <c r="V76" i="1"/>
  <c r="V75" i="1"/>
  <c r="V74" i="1"/>
  <c r="V73" i="1"/>
  <c r="V72" i="1"/>
  <c r="V71" i="1"/>
  <c r="V70" i="1"/>
  <c r="V69" i="1"/>
  <c r="V68" i="1"/>
  <c r="V67" i="1"/>
  <c r="V66" i="1"/>
  <c r="V65" i="1"/>
  <c r="V63" i="1"/>
  <c r="V64" i="1"/>
  <c r="V62" i="1"/>
  <c r="V61" i="1"/>
  <c r="V60" i="1"/>
  <c r="V59" i="1"/>
  <c r="V57" i="1"/>
  <c r="V58" i="1"/>
  <c r="V56" i="1"/>
  <c r="V55" i="1"/>
  <c r="V53" i="1"/>
  <c r="V54" i="1"/>
  <c r="V48" i="1"/>
  <c r="V49" i="1"/>
  <c r="V51" i="1"/>
  <c r="V50" i="1"/>
  <c r="V52" i="1"/>
  <c r="V47" i="1"/>
  <c r="V46" i="1"/>
  <c r="V45" i="1"/>
  <c r="V44" i="1"/>
  <c r="V42" i="1"/>
  <c r="V43" i="1"/>
  <c r="V41" i="1"/>
  <c r="V40" i="1"/>
  <c r="V39" i="1"/>
  <c r="V38" i="1"/>
  <c r="V37" i="1"/>
  <c r="V36" i="1"/>
  <c r="V35" i="1"/>
  <c r="V33" i="1"/>
  <c r="V34" i="1"/>
  <c r="V32" i="1"/>
  <c r="V29" i="1"/>
  <c r="V31" i="1"/>
  <c r="V30" i="1"/>
  <c r="V28" i="1"/>
  <c r="V27" i="1"/>
  <c r="V26" i="1"/>
  <c r="V25" i="1"/>
  <c r="V24" i="1"/>
  <c r="V23" i="1"/>
  <c r="V22" i="1"/>
  <c r="V17" i="1"/>
  <c r="V18" i="1"/>
  <c r="V19" i="1"/>
  <c r="V21" i="1"/>
  <c r="V20" i="1"/>
  <c r="V15" i="1"/>
  <c r="V16" i="1"/>
  <c r="V14" i="1"/>
  <c r="V13" i="1"/>
  <c r="V12" i="1"/>
  <c r="V11" i="1"/>
  <c r="V10" i="1"/>
  <c r="V9" i="1"/>
  <c r="V8" i="1"/>
  <c r="V7" i="1"/>
  <c r="V6" i="1"/>
  <c r="V216" i="1" l="1"/>
  <c r="W165" i="1"/>
  <c r="W167" i="1" s="1"/>
  <c r="W169" i="1" s="1"/>
  <c r="Y165" i="1"/>
  <c r="Y167" i="1" s="1"/>
  <c r="Y169" i="1" s="1"/>
  <c r="X33" i="1" l="1"/>
  <c r="Y33" i="1"/>
  <c r="F31" i="1"/>
  <c r="F29" i="1" s="1"/>
  <c r="G31" i="1"/>
  <c r="G29" i="1" s="1"/>
  <c r="H31" i="1"/>
  <c r="H29" i="1" s="1"/>
  <c r="I31" i="1"/>
  <c r="I29" i="1" s="1"/>
  <c r="J31" i="1"/>
  <c r="J29" i="1" s="1"/>
  <c r="Q31" i="1"/>
  <c r="Q29" i="1" s="1"/>
  <c r="X27" i="1"/>
  <c r="Y27" i="1"/>
  <c r="X23" i="1"/>
  <c r="Y23" i="1"/>
  <c r="X21" i="1"/>
  <c r="F21" i="1"/>
  <c r="G21" i="1"/>
  <c r="H21" i="1"/>
  <c r="I21" i="1"/>
  <c r="J21" i="1"/>
  <c r="Q21" i="1"/>
  <c r="J13" i="1"/>
  <c r="Q13" i="1"/>
  <c r="Y11" i="1"/>
  <c r="I13" i="1"/>
  <c r="X9" i="1"/>
  <c r="Y9" i="1"/>
  <c r="H32" i="1" l="1"/>
  <c r="G32" i="1"/>
  <c r="J32" i="1"/>
  <c r="F32" i="1"/>
  <c r="I32" i="1"/>
  <c r="Q15" i="1"/>
  <c r="Q32" i="1"/>
  <c r="L216" i="1"/>
  <c r="L217" i="1" s="1"/>
  <c r="M216" i="1"/>
  <c r="M217" i="1" s="1"/>
  <c r="K216" i="1"/>
  <c r="K217" i="1" s="1"/>
  <c r="Q16" i="1" l="1"/>
  <c r="Q17" i="1" s="1"/>
  <c r="Z123" i="1"/>
  <c r="Z124" i="1" s="1"/>
  <c r="Z125" i="1" s="1"/>
  <c r="AA123" i="1"/>
  <c r="AA124" i="1" s="1"/>
  <c r="AA125" i="1" s="1"/>
  <c r="AB123" i="1"/>
  <c r="AB124" i="1" s="1"/>
  <c r="AB125" i="1" s="1"/>
  <c r="AC123" i="1"/>
  <c r="AC124" i="1" s="1"/>
  <c r="AC125" i="1" s="1"/>
  <c r="AB187" i="1" l="1"/>
  <c r="AA187" i="1"/>
  <c r="Z187" i="1"/>
  <c r="AC187" i="1"/>
  <c r="Z26" i="1" l="1"/>
  <c r="Z27" i="1" l="1"/>
  <c r="Z15" i="1" l="1"/>
  <c r="Z16" i="1" s="1"/>
  <c r="Z17" i="1" s="1"/>
  <c r="AC15" i="1"/>
  <c r="AC16" i="1" s="1"/>
  <c r="AC17" i="1" s="1"/>
  <c r="AB15" i="1"/>
  <c r="AB16" i="1" s="1"/>
  <c r="AB17" i="1" s="1"/>
  <c r="AB18" i="1" s="1"/>
  <c r="AB19" i="1" s="1"/>
  <c r="AB153" i="1"/>
  <c r="AB155" i="1" s="1"/>
  <c r="AC88" i="1"/>
  <c r="AC89" i="1" s="1"/>
  <c r="AC90" i="1" s="1"/>
  <c r="AA88" i="1"/>
  <c r="AA153" i="1"/>
  <c r="AA155" i="1" s="1"/>
  <c r="AC153" i="1"/>
  <c r="AC155" i="1" s="1"/>
  <c r="AB88" i="1"/>
  <c r="AB89" i="1" s="1"/>
  <c r="AB90" i="1" s="1"/>
  <c r="Z88" i="1"/>
  <c r="Z89" i="1" s="1"/>
  <c r="Z90" i="1" s="1"/>
  <c r="AA142" i="1"/>
  <c r="AA143" i="1" s="1"/>
  <c r="AA144" i="1" s="1"/>
  <c r="AA145" i="1" s="1"/>
  <c r="AB142" i="1"/>
  <c r="AB143" i="1" s="1"/>
  <c r="AB144" i="1" s="1"/>
  <c r="AB145" i="1" s="1"/>
  <c r="Z153" i="1"/>
  <c r="Z155" i="1" s="1"/>
  <c r="Z28" i="1"/>
  <c r="Z29" i="1" s="1"/>
  <c r="AA154" i="1"/>
  <c r="Z142" i="1"/>
  <c r="Z143" i="1" s="1"/>
  <c r="Z144" i="1" s="1"/>
  <c r="Z145" i="1" s="1"/>
  <c r="H15" i="1"/>
  <c r="H16" i="1" s="1"/>
  <c r="H17" i="1" s="1"/>
  <c r="AB154" i="1" l="1"/>
  <c r="AC154" i="1"/>
  <c r="Z18" i="1"/>
  <c r="Z19" i="1" s="1"/>
  <c r="Z22" i="1"/>
  <c r="Z23" i="1" s="1"/>
  <c r="AC18" i="1"/>
  <c r="AC19" i="1" s="1"/>
  <c r="AC20" i="1"/>
  <c r="AC21" i="1" s="1"/>
  <c r="AC22" i="1"/>
  <c r="AC23" i="1" s="1"/>
  <c r="AB22" i="1"/>
  <c r="AB23" i="1" s="1"/>
  <c r="Z154" i="1"/>
  <c r="Z157" i="1"/>
  <c r="Z156" i="1" s="1"/>
  <c r="Z158" i="1" s="1"/>
  <c r="Z160" i="1" s="1"/>
  <c r="AB157" i="1"/>
  <c r="AB159" i="1" s="1"/>
  <c r="Z30" i="1"/>
  <c r="Z31" i="1" s="1"/>
  <c r="Z32" i="1" s="1"/>
  <c r="Z33" i="1" s="1"/>
  <c r="Z35" i="1" s="1"/>
  <c r="Z37" i="1" s="1"/>
  <c r="Z38" i="1" s="1"/>
  <c r="AA157" i="1"/>
  <c r="AA156" i="1" s="1"/>
  <c r="AA158" i="1" s="1"/>
  <c r="AA160" i="1" s="1"/>
  <c r="AA15" i="1"/>
  <c r="AA16" i="1" s="1"/>
  <c r="AA17" i="1" s="1"/>
  <c r="AC157" i="1"/>
  <c r="AC159" i="1" s="1"/>
  <c r="AB20" i="1"/>
  <c r="AB21" i="1" s="1"/>
  <c r="Z20" i="1"/>
  <c r="Z21" i="1" s="1"/>
  <c r="AA89" i="1"/>
  <c r="AA90" i="1" s="1"/>
  <c r="AB149" i="1"/>
  <c r="AB150" i="1" s="1"/>
  <c r="AB151" i="1" s="1"/>
  <c r="Z149" i="1"/>
  <c r="Z150" i="1" s="1"/>
  <c r="Z151" i="1" s="1"/>
  <c r="AC149" i="1"/>
  <c r="AC150" i="1" s="1"/>
  <c r="AC151" i="1" s="1"/>
  <c r="AA149" i="1"/>
  <c r="AA150" i="1" s="1"/>
  <c r="AA151" i="1" s="1"/>
  <c r="I15" i="1"/>
  <c r="I16" i="1" s="1"/>
  <c r="I17" i="1" s="1"/>
  <c r="I18" i="1" s="1"/>
  <c r="I19" i="1" s="1"/>
  <c r="J15" i="1"/>
  <c r="J16" i="1" s="1"/>
  <c r="J17" i="1" s="1"/>
  <c r="J18" i="1" s="1"/>
  <c r="J19" i="1" s="1"/>
  <c r="X15" i="1"/>
  <c r="X16" i="1" s="1"/>
  <c r="X17" i="1" s="1"/>
  <c r="X18" i="1" s="1"/>
  <c r="X19" i="1" s="1"/>
  <c r="G17" i="1"/>
  <c r="G18" i="1" s="1"/>
  <c r="G19" i="1" s="1"/>
  <c r="Q18" i="1"/>
  <c r="Q19" i="1" s="1"/>
  <c r="F17" i="1"/>
  <c r="F18" i="1" s="1"/>
  <c r="F19" i="1" s="1"/>
  <c r="H18" i="1"/>
  <c r="H19" i="1" s="1"/>
  <c r="Y15" i="1"/>
  <c r="Y16" i="1" s="1"/>
  <c r="AA159" i="1" l="1"/>
  <c r="AA161" i="1" s="1"/>
  <c r="AA163" i="1" s="1"/>
  <c r="AA189" i="1" s="1"/>
  <c r="Z159" i="1"/>
  <c r="Z161" i="1" s="1"/>
  <c r="Z163" i="1" s="1"/>
  <c r="Z189" i="1" s="1"/>
  <c r="AB156" i="1"/>
  <c r="AB158" i="1" s="1"/>
  <c r="AB160" i="1" s="1"/>
  <c r="AB186" i="1" s="1"/>
  <c r="AB185" i="1"/>
  <c r="AB161" i="1"/>
  <c r="AB163" i="1" s="1"/>
  <c r="AB189" i="1" s="1"/>
  <c r="Z186" i="1"/>
  <c r="Z166" i="1" s="1"/>
  <c r="Z162" i="1"/>
  <c r="AC185" i="1"/>
  <c r="AC161" i="1"/>
  <c r="AC163" i="1" s="1"/>
  <c r="AC189" i="1" s="1"/>
  <c r="AA186" i="1"/>
  <c r="AA162" i="1"/>
  <c r="AC156" i="1"/>
  <c r="AC158" i="1" s="1"/>
  <c r="AC160" i="1" s="1"/>
  <c r="AB24" i="1"/>
  <c r="AB25" i="1" s="1"/>
  <c r="AB26" i="1" s="1"/>
  <c r="AB27" i="1" s="1"/>
  <c r="Z34" i="1"/>
  <c r="Z36" i="1" s="1"/>
  <c r="AC24" i="1"/>
  <c r="AC25" i="1" s="1"/>
  <c r="AC26" i="1" s="1"/>
  <c r="AC27" i="1" s="1"/>
  <c r="AA20" i="1"/>
  <c r="AA21" i="1" s="1"/>
  <c r="AA22" i="1"/>
  <c r="AA18" i="1"/>
  <c r="AA19" i="1" s="1"/>
  <c r="Z40" i="1"/>
  <c r="Z42" i="1" s="1"/>
  <c r="Z44" i="1" s="1"/>
  <c r="Z45" i="1" s="1"/>
  <c r="Z39" i="1"/>
  <c r="Z41" i="1" s="1"/>
  <c r="Z43" i="1" s="1"/>
  <c r="AA185" i="1" l="1"/>
  <c r="Z168" i="1"/>
  <c r="Z170" i="1" s="1"/>
  <c r="Z172" i="1" s="1"/>
  <c r="Z175" i="1" s="1"/>
  <c r="Z177" i="1" s="1"/>
  <c r="Z179" i="1" s="1"/>
  <c r="Z181" i="1" s="1"/>
  <c r="Z183" i="1" s="1"/>
  <c r="Z185" i="1"/>
  <c r="AB162" i="1"/>
  <c r="AB164" i="1" s="1"/>
  <c r="AC28" i="1"/>
  <c r="AC29" i="1" s="1"/>
  <c r="AC30" i="1" s="1"/>
  <c r="AC34" i="1" s="1"/>
  <c r="AC36" i="1" s="1"/>
  <c r="Z164" i="1"/>
  <c r="Z188" i="1"/>
  <c r="AC186" i="1"/>
  <c r="AC162" i="1"/>
  <c r="Z169" i="1"/>
  <c r="Z171" i="1" s="1"/>
  <c r="AB166" i="1"/>
  <c r="AB168" i="1"/>
  <c r="AA188" i="1"/>
  <c r="AA164" i="1"/>
  <c r="AA168" i="1"/>
  <c r="AA166" i="1"/>
  <c r="Z167" i="1"/>
  <c r="Z193" i="1" s="1"/>
  <c r="Z192" i="1"/>
  <c r="AB28" i="1"/>
  <c r="AB29" i="1" s="1"/>
  <c r="AB30" i="1" s="1"/>
  <c r="AB31" i="1" s="1"/>
  <c r="AB32" i="1" s="1"/>
  <c r="AB33" i="1" s="1"/>
  <c r="AB35" i="1" s="1"/>
  <c r="AB37" i="1" s="1"/>
  <c r="AB38" i="1" s="1"/>
  <c r="Z48" i="1"/>
  <c r="Z46" i="1"/>
  <c r="AA23" i="1"/>
  <c r="AA24" i="1"/>
  <c r="AA25" i="1" s="1"/>
  <c r="AB188" i="1" l="1"/>
  <c r="AC31" i="1"/>
  <c r="AC32" i="1" s="1"/>
  <c r="AC33" i="1" s="1"/>
  <c r="AC35" i="1" s="1"/>
  <c r="AC37" i="1" s="1"/>
  <c r="AC38" i="1" s="1"/>
  <c r="AC39" i="1" s="1"/>
  <c r="AC41" i="1" s="1"/>
  <c r="AC43" i="1" s="1"/>
  <c r="Z190" i="1"/>
  <c r="Z165" i="1"/>
  <c r="Z191" i="1" s="1"/>
  <c r="AA190" i="1"/>
  <c r="AA165" i="1"/>
  <c r="AA191" i="1" s="1"/>
  <c r="AA192" i="1"/>
  <c r="AA167" i="1"/>
  <c r="AA193" i="1" s="1"/>
  <c r="AB169" i="1"/>
  <c r="AB171" i="1" s="1"/>
  <c r="AB170" i="1"/>
  <c r="AB172" i="1" s="1"/>
  <c r="AB175" i="1" s="1"/>
  <c r="AB177" i="1" s="1"/>
  <c r="AB179" i="1" s="1"/>
  <c r="AB181" i="1" s="1"/>
  <c r="AB183" i="1" s="1"/>
  <c r="AC164" i="1"/>
  <c r="AC188" i="1"/>
  <c r="Z173" i="1"/>
  <c r="Z174" i="1"/>
  <c r="Z176" i="1" s="1"/>
  <c r="Z178" i="1" s="1"/>
  <c r="Z180" i="1" s="1"/>
  <c r="Z182" i="1" s="1"/>
  <c r="Z184" i="1" s="1"/>
  <c r="AB34" i="1"/>
  <c r="AB36" i="1" s="1"/>
  <c r="AB190" i="1"/>
  <c r="AB165" i="1"/>
  <c r="AB191" i="1" s="1"/>
  <c r="AA169" i="1"/>
  <c r="AA171" i="1" s="1"/>
  <c r="AA170" i="1"/>
  <c r="AA172" i="1" s="1"/>
  <c r="AA175" i="1" s="1"/>
  <c r="AA177" i="1" s="1"/>
  <c r="AA179" i="1" s="1"/>
  <c r="AA181" i="1" s="1"/>
  <c r="AA183" i="1" s="1"/>
  <c r="AB167" i="1"/>
  <c r="AB193" i="1" s="1"/>
  <c r="AB192" i="1"/>
  <c r="AC168" i="1"/>
  <c r="AC166" i="1"/>
  <c r="AB40" i="1"/>
  <c r="AB42" i="1" s="1"/>
  <c r="AB44" i="1" s="1"/>
  <c r="AB45" i="1" s="1"/>
  <c r="AB39" i="1"/>
  <c r="AB41" i="1" s="1"/>
  <c r="AB43" i="1" s="1"/>
  <c r="Z47" i="1"/>
  <c r="Z50" i="1" s="1"/>
  <c r="Z49" i="1"/>
  <c r="AA28" i="1"/>
  <c r="AA29" i="1" s="1"/>
  <c r="AA30" i="1" s="1"/>
  <c r="AA26" i="1"/>
  <c r="AA27" i="1" s="1"/>
  <c r="Z53" i="1"/>
  <c r="Z55" i="1" s="1"/>
  <c r="Z51" i="1"/>
  <c r="AC40" i="1" l="1"/>
  <c r="AC42" i="1" s="1"/>
  <c r="AC44" i="1" s="1"/>
  <c r="AC45" i="1" s="1"/>
  <c r="AC46" i="1" s="1"/>
  <c r="AC165" i="1"/>
  <c r="AC191" i="1" s="1"/>
  <c r="AC190" i="1"/>
  <c r="AC169" i="1"/>
  <c r="AC171" i="1" s="1"/>
  <c r="AC170" i="1"/>
  <c r="AC172" i="1" s="1"/>
  <c r="AC175" i="1" s="1"/>
  <c r="AC177" i="1" s="1"/>
  <c r="AC179" i="1" s="1"/>
  <c r="AC181" i="1" s="1"/>
  <c r="AC183" i="1" s="1"/>
  <c r="AA174" i="1"/>
  <c r="AA176" i="1" s="1"/>
  <c r="AA178" i="1" s="1"/>
  <c r="AA180" i="1" s="1"/>
  <c r="AA182" i="1" s="1"/>
  <c r="AA184" i="1" s="1"/>
  <c r="AA173" i="1"/>
  <c r="AC192" i="1"/>
  <c r="AC167" i="1"/>
  <c r="AC193" i="1" s="1"/>
  <c r="AB173" i="1"/>
  <c r="AB174" i="1"/>
  <c r="AB176" i="1" s="1"/>
  <c r="AB178" i="1" s="1"/>
  <c r="AB180" i="1" s="1"/>
  <c r="AB182" i="1" s="1"/>
  <c r="AB184" i="1" s="1"/>
  <c r="AA31" i="1"/>
  <c r="AA32" i="1" s="1"/>
  <c r="AA33" i="1" s="1"/>
  <c r="AA35" i="1" s="1"/>
  <c r="AA37" i="1" s="1"/>
  <c r="AA38" i="1" s="1"/>
  <c r="AA34" i="1"/>
  <c r="AA36" i="1" s="1"/>
  <c r="AB48" i="1"/>
  <c r="AB46" i="1"/>
  <c r="Z54" i="1"/>
  <c r="Z56" i="1" s="1"/>
  <c r="Z52" i="1"/>
  <c r="Z57" i="1"/>
  <c r="Z59" i="1"/>
  <c r="Z61" i="1" s="1"/>
  <c r="Z63" i="1" s="1"/>
  <c r="Z65" i="1" s="1"/>
  <c r="Z67" i="1" s="1"/>
  <c r="Z68" i="1" s="1"/>
  <c r="Z69" i="1" s="1"/>
  <c r="AC48" i="1" l="1"/>
  <c r="AC51" i="1" s="1"/>
  <c r="AC173" i="1"/>
  <c r="AC174" i="1"/>
  <c r="AC176" i="1" s="1"/>
  <c r="AC178" i="1" s="1"/>
  <c r="AC180" i="1" s="1"/>
  <c r="AC182" i="1" s="1"/>
  <c r="AC184" i="1" s="1"/>
  <c r="Z71" i="1"/>
  <c r="Z73" i="1" s="1"/>
  <c r="Z75" i="1" s="1"/>
  <c r="Z76" i="1" s="1"/>
  <c r="Z70" i="1"/>
  <c r="Z72" i="1" s="1"/>
  <c r="Z74" i="1" s="1"/>
  <c r="AB47" i="1"/>
  <c r="AB50" i="1" s="1"/>
  <c r="AB49" i="1"/>
  <c r="AB53" i="1"/>
  <c r="AB55" i="1" s="1"/>
  <c r="AB51" i="1"/>
  <c r="AC49" i="1"/>
  <c r="AC47" i="1"/>
  <c r="AC50" i="1" s="1"/>
  <c r="Z60" i="1"/>
  <c r="Z62" i="1" s="1"/>
  <c r="Z64" i="1" s="1"/>
  <c r="Z66" i="1" s="1"/>
  <c r="Z58" i="1"/>
  <c r="AA39" i="1"/>
  <c r="AA41" i="1" s="1"/>
  <c r="AA43" i="1" s="1"/>
  <c r="AA40" i="1"/>
  <c r="AA42" i="1" s="1"/>
  <c r="AA44" i="1" s="1"/>
  <c r="AA45" i="1" s="1"/>
  <c r="AC53" i="1" l="1"/>
  <c r="AC55" i="1" s="1"/>
  <c r="AC59" i="1" s="1"/>
  <c r="AC61" i="1" s="1"/>
  <c r="AC63" i="1" s="1"/>
  <c r="AC65" i="1" s="1"/>
  <c r="AC67" i="1" s="1"/>
  <c r="AC68" i="1" s="1"/>
  <c r="AC69" i="1" s="1"/>
  <c r="AB54" i="1"/>
  <c r="AB56" i="1" s="1"/>
  <c r="AB52" i="1"/>
  <c r="AA46" i="1"/>
  <c r="AA48" i="1"/>
  <c r="AC54" i="1"/>
  <c r="AC56" i="1" s="1"/>
  <c r="AC52" i="1"/>
  <c r="AB59" i="1"/>
  <c r="AB61" i="1" s="1"/>
  <c r="AB63" i="1" s="1"/>
  <c r="AB65" i="1" s="1"/>
  <c r="AB67" i="1" s="1"/>
  <c r="AB68" i="1" s="1"/>
  <c r="AB69" i="1" s="1"/>
  <c r="AB57" i="1"/>
  <c r="Z77" i="1"/>
  <c r="Z78" i="1"/>
  <c r="AC57" i="1" l="1"/>
  <c r="AC58" i="1"/>
  <c r="AC60" i="1"/>
  <c r="AC62" i="1" s="1"/>
  <c r="AC64" i="1" s="1"/>
  <c r="AC66" i="1" s="1"/>
  <c r="AB60" i="1"/>
  <c r="AB62" i="1" s="1"/>
  <c r="AB64" i="1" s="1"/>
  <c r="AB66" i="1" s="1"/>
  <c r="AB58" i="1"/>
  <c r="Z79" i="1"/>
  <c r="Z81" i="1" s="1"/>
  <c r="Z83" i="1" s="1"/>
  <c r="Z80" i="1"/>
  <c r="Z82" i="1" s="1"/>
  <c r="Z84" i="1" s="1"/>
  <c r="AA53" i="1"/>
  <c r="AA55" i="1" s="1"/>
  <c r="AA51" i="1"/>
  <c r="AB70" i="1"/>
  <c r="AB72" i="1" s="1"/>
  <c r="AB74" i="1" s="1"/>
  <c r="AB71" i="1"/>
  <c r="AB73" i="1" s="1"/>
  <c r="AB75" i="1" s="1"/>
  <c r="AB76" i="1" s="1"/>
  <c r="AA47" i="1"/>
  <c r="AA50" i="1" s="1"/>
  <c r="AA49" i="1"/>
  <c r="AC70" i="1"/>
  <c r="AC72" i="1" s="1"/>
  <c r="AC74" i="1" s="1"/>
  <c r="AC71" i="1"/>
  <c r="AC73" i="1" s="1"/>
  <c r="AC75" i="1" s="1"/>
  <c r="AC76" i="1" s="1"/>
  <c r="AA54" i="1" l="1"/>
  <c r="AA56" i="1" s="1"/>
  <c r="AA52" i="1"/>
  <c r="AA59" i="1"/>
  <c r="AA61" i="1" s="1"/>
  <c r="AA63" i="1" s="1"/>
  <c r="AA65" i="1" s="1"/>
  <c r="AA67" i="1" s="1"/>
  <c r="AA68" i="1" s="1"/>
  <c r="AA69" i="1" s="1"/>
  <c r="AA57" i="1"/>
  <c r="AC77" i="1"/>
  <c r="AC78" i="1"/>
  <c r="AB78" i="1"/>
  <c r="AB77" i="1"/>
  <c r="AA71" i="1" l="1"/>
  <c r="AA73" i="1" s="1"/>
  <c r="AA75" i="1" s="1"/>
  <c r="AA76" i="1" s="1"/>
  <c r="AA70" i="1"/>
  <c r="AA72" i="1" s="1"/>
  <c r="AA74" i="1" s="1"/>
  <c r="AB80" i="1"/>
  <c r="AB82" i="1" s="1"/>
  <c r="AB84" i="1" s="1"/>
  <c r="AB79" i="1"/>
  <c r="AB81" i="1" s="1"/>
  <c r="AB83" i="1" s="1"/>
  <c r="AC80" i="1"/>
  <c r="AC82" i="1" s="1"/>
  <c r="AC84" i="1" s="1"/>
  <c r="AC79" i="1"/>
  <c r="AC81" i="1" s="1"/>
  <c r="AC83" i="1" s="1"/>
  <c r="AA58" i="1"/>
  <c r="AA60" i="1"/>
  <c r="AA62" i="1" s="1"/>
  <c r="AA64" i="1" s="1"/>
  <c r="AA66" i="1" s="1"/>
  <c r="AA78" i="1" l="1"/>
  <c r="AA77" i="1"/>
  <c r="AA79" i="1" l="1"/>
  <c r="AA81" i="1" s="1"/>
  <c r="AA83" i="1" s="1"/>
  <c r="AA80" i="1"/>
  <c r="AA82" i="1" s="1"/>
  <c r="AA84" i="1" s="1"/>
  <c r="Y21" i="1"/>
  <c r="Y19" i="1"/>
  <c r="Y17" i="1"/>
  <c r="Y18" i="1"/>
</calcChain>
</file>

<file path=xl/comments1.xml><?xml version="1.0" encoding="utf-8"?>
<comments xmlns="http://schemas.openxmlformats.org/spreadsheetml/2006/main">
  <authors>
    <author>Jamshed Hasanov</author>
  </authors>
  <commentList>
    <comment ref="V91" authorId="0" shapeId="0">
      <text>
        <r>
          <rPr>
            <b/>
            <sz val="9"/>
            <color indexed="81"/>
            <rFont val="Tahoma"/>
            <charset val="1"/>
          </rPr>
          <t>Jamshed Hasanov:</t>
        </r>
        <r>
          <rPr>
            <sz val="9"/>
            <color indexed="81"/>
            <rFont val="Tahoma"/>
            <charset val="1"/>
          </rPr>
          <t xml:space="preserve">
calculations in USD are not corrercct </t>
        </r>
      </text>
    </comment>
  </commentList>
</comments>
</file>

<file path=xl/sharedStrings.xml><?xml version="1.0" encoding="utf-8"?>
<sst xmlns="http://schemas.openxmlformats.org/spreadsheetml/2006/main" count="2229" uniqueCount="667">
  <si>
    <t xml:space="preserve">Project Name </t>
  </si>
  <si>
    <t>Start Date (Month, Year)</t>
  </si>
  <si>
    <t>End Date (Month, Year)</t>
  </si>
  <si>
    <t>Donor(s)</t>
  </si>
  <si>
    <t>Type of Project (check all appropriate)</t>
  </si>
  <si>
    <t>Reconstruction</t>
  </si>
  <si>
    <t>      Disaster risk reduction</t>
  </si>
  <si>
    <t>Project Objectives</t>
  </si>
  <si>
    <t>Location of Project Activities (Districts)</t>
  </si>
  <si>
    <t xml:space="preserve">Project Funding
List funding by source (donor, implementing organization), amount and currency. List funding by donor if several donors are involved.   </t>
  </si>
  <si>
    <t>Source</t>
  </si>
  <si>
    <t>Amount</t>
  </si>
  <si>
    <t>Currency</t>
  </si>
  <si>
    <t>If the project is completed, was an evaluation done?</t>
  </si>
  <si>
    <t xml:space="preserve">Date </t>
  </si>
  <si>
    <t> Early Warning</t>
  </si>
  <si>
    <t>Preparedness</t>
  </si>
  <si>
    <t> Relief</t>
  </si>
  <si>
    <t>Recovery</t>
  </si>
  <si>
    <t>Yes</t>
  </si>
  <si>
    <t xml:space="preserve"> No</t>
  </si>
  <si>
    <t>ACTED</t>
  </si>
  <si>
    <t>“National Water Resources Management” (Outcome 6: Watershed Management and Disaster Risk Reduction)</t>
  </si>
  <si>
    <t>Swiss Agency for Development and Cooperation (SDC)</t>
  </si>
  <si>
    <t xml:space="preserve">Principal objective: Strengthen water resource and irrigation management at basin, irrigation and on-farm level to increase water availability and therewith food security; to reduce water related disaster risks; to improve livelihoods and to raise socioeconomic indicators in selected rural areas in Syr Darya River Basin in Tajikistan.
Specific objective of Outcome 6: Impact of water related disasters is reduced
</t>
  </si>
  <si>
    <t>Spitamen and Devashtich districts of Sughd region, Tajikistan (Aksu watershed)</t>
  </si>
  <si>
    <t>CHF</t>
  </si>
  <si>
    <t>SDC</t>
  </si>
  <si>
    <t>DIPECHO IX: “Participatory transboundary disaster resilience in the Khoja-Bakirgan watershed”</t>
  </si>
  <si>
    <t xml:space="preserve">
Principal objective: To enhance the capacity of people in Central Asia to better manage disaster risk in an integrated fashion with their ecological and socio-economic environment.
Specific objective: To promote an integrated management approach in the cross-border Khoja Bakirgan watershed to enhance disaster preparedness and resilience of both local communities and local/regional/national institutions of Kyrgyzstan and Tajikistan along the Sendai Framework priorities.
</t>
  </si>
  <si>
    <t>ECHO</t>
  </si>
  <si>
    <t xml:space="preserve">J. Rasulov and B. Gafurov districts of Sughd region, Tajikistan
Leylek district of Batken region, Kyrgyzstan
</t>
  </si>
  <si>
    <t>If the project was linked to another project before or after, please indicate the names of these projects.</t>
  </si>
  <si>
    <t xml:space="preserve">Person Completing the Survey, Contact phone # and email: </t>
  </si>
  <si>
    <t>Name</t>
  </si>
  <si>
    <t xml:space="preserve">Phone </t>
  </si>
  <si>
    <t>Email</t>
  </si>
  <si>
    <t>No</t>
  </si>
  <si>
    <t>19.04.2017</t>
  </si>
  <si>
    <t xml:space="preserve">Rano Mansurova,
Country Director 
</t>
  </si>
  <si>
    <t xml:space="preserve">rano.mansurova@acted.org </t>
  </si>
  <si>
    <t>Tel (+992) 37 224 6422 Cell (+992) 918 11 6620</t>
  </si>
  <si>
    <t>DIPECHO VIII</t>
  </si>
  <si>
    <t>DIPECHO VIII: “Strengthening local and institutional capacities for disaster risk management in trans-boundary watersheds of Kyrgyzstan and Tajikistan”</t>
  </si>
  <si>
    <t xml:space="preserve">Principal objective: To reduce the vulnerability and improve the resilience of the people in Central Asia and South Caucasus living in areas most prone to natural disasters.
Specific objective: To increase DRM capacities in the trans-boundary Ak-Suu and Khoja Bakirgan watersheds in Kyrgyzstan and Tajikistan to allow both societies to better manage disaster preparedness and response and to increase their resilience at all levels
</t>
  </si>
  <si>
    <t xml:space="preserve">Ghonchi, Spitamen, B. Gafurov and J. Rasurov districts of Sughd region, Tajikistan
Leilek district of Batken region, Kyrgyzstan
</t>
  </si>
  <si>
    <t>DIPECHO VII</t>
  </si>
  <si>
    <t>DIPECHO VII: “Improving Preparedness and Response Abilities to Natural Disasters in Central Asia”</t>
  </si>
  <si>
    <t xml:space="preserve">Principal objective: To contribute to improved preparedness &amp; response abilities to natural disasters in Central Asia
Specific objective: To improve the capacities of target watershed communities and relevant government bodies to coordinate and implement mitigation activities and respond to disasters jointly, and to mitigate the effects of potential hazards on target communities.
</t>
  </si>
  <si>
    <t xml:space="preserve">Isfara, J. Rasulov, B. Gafurov districts of Sughd region, Tajikistan
Leilek district of Batken region, Kyrgyzstan
</t>
  </si>
  <si>
    <t>DIPECHO VI</t>
  </si>
  <si>
    <t>DIPECHO V: “Cross Border Community Based Disaster Preparedness and Risk Mitigation for Vulnerable Rural Populations of the Ferghana Valley”</t>
  </si>
  <si>
    <t xml:space="preserve">Spitamen, J. Rasulov, B. Gafurov districts of Sughd region, Tajikistan
Aksy district of Jalalabat region, Karasuu district of Osh region, Leilek district of Batken region, Osh, Kyrgyzstan
</t>
  </si>
  <si>
    <t xml:space="preserve">Principal objective: To support strategies that enable local communities and institutions to better prepare for, mitigate and respond adequately to natural disasters by enhancing their capacities to cope and respond, thereby increasing their resilience and reducing their vulnerability
Specific objective: To increase the disaster awareness, preparedness and response capacity of vulnerable rural populations of Batken, Osh, Jalalabat and Sughd regions through community-based initiatives, institutional strengthening and cross-border collaboration
</t>
  </si>
  <si>
    <t>CESVI</t>
  </si>
  <si>
    <t xml:space="preserve">Programme Output 1.  Successful DRR educational models are piloted for future replication to increase resilience of children and families
Programme Output 2. Capacity of schools in comprehensive disaster risk management is enhanced
</t>
  </si>
  <si>
    <t xml:space="preserve">Kulob District - Jamoat Chorbog - school #40 
Rudaki District - Jamoat Zainabobod – Komsomolsk village - school #11 
</t>
  </si>
  <si>
    <t>UNICEF</t>
  </si>
  <si>
    <t>TJS</t>
  </si>
  <si>
    <t xml:space="preserve">No </t>
  </si>
  <si>
    <t>Simone Balboni</t>
  </si>
  <si>
    <t>cesvi_taj@cesvioverseas.org</t>
  </si>
  <si>
    <t>17.04.2017</t>
  </si>
  <si>
    <t>Caritas Switzerland in Tajikistan</t>
  </si>
  <si>
    <t>To contribute to reducing the natural disaster risk of the population in Obishur, Chukurak, and two additional watersheds in Muminabad district by implementing Integrated Watershed Management solutions and sustaining successful, risk informed approaches.</t>
  </si>
  <si>
    <t>Muminabad district, Khatlon region</t>
  </si>
  <si>
    <t xml:space="preserve">Project is on going </t>
  </si>
  <si>
    <t>Sady Odinashoev</t>
  </si>
  <si>
    <t xml:space="preserve">  93-583-21-48</t>
  </si>
  <si>
    <t>sodinashoev@caritas.ch</t>
  </si>
  <si>
    <t>18-04-2017</t>
  </si>
  <si>
    <t>Resilient Khatlon: Improved disaster preparedness and mitigation capacities in Eastern Khatlon</t>
  </si>
  <si>
    <t>To contribute to reduced losses and damage from disasters in Tajikistan’s high-risk areas in relation to global gross domestic product (GDP) by 2030, in line with Sendai Framework for Disaster Risk reduction.</t>
  </si>
  <si>
    <t>Muminobod and Shuroobod (current Shamsiddin Shohin) districts, Khatlon region</t>
  </si>
  <si>
    <t xml:space="preserve">ECHO, Caritas </t>
  </si>
  <si>
    <t>EUR</t>
  </si>
  <si>
    <t>Majnun Majnonov</t>
  </si>
  <si>
    <t>+992 988208870</t>
  </si>
  <si>
    <t>mmajnonov@caritas.ch</t>
  </si>
  <si>
    <t xml:space="preserve">DFID - UK Department for International Development </t>
  </si>
  <si>
    <t>Providing humanitarian assistance to disaster affected people in GBAO, Tajikistan</t>
  </si>
  <si>
    <t xml:space="preserve">UK Department for International Development </t>
  </si>
  <si>
    <t>m-kalandarova@dfid.gov.uk</t>
  </si>
  <si>
    <t>Mahvash Kalandarova</t>
  </si>
  <si>
    <t>To provide emergency relief to affected people and reduce people’s vulnerability to future natural disasters</t>
  </si>
  <si>
    <t>DFID</t>
  </si>
  <si>
    <t>GBP</t>
  </si>
  <si>
    <t>24 April, 2017</t>
  </si>
  <si>
    <t xml:space="preserve"> Shughnan district, GBAO </t>
  </si>
  <si>
    <t>Remote geo-hazards capacity building and monitoring (phase I &amp; II)</t>
  </si>
  <si>
    <t>To build capacity within communities to identify and mitigate disaster and emergency risks and to respond effectively in emergency situations</t>
  </si>
  <si>
    <t xml:space="preserve">50 communities in Zarafshan valley, GBAO and Jirgatol district </t>
  </si>
  <si>
    <t>German Red Cross (GRC)</t>
  </si>
  <si>
    <t>Contribution to Building Capacities and Increasing Resilience of the Red Crescent Structures and Target Communities at Local, National and Regional Level in Selected Countries of Central Asia 2017-2019</t>
  </si>
  <si>
    <t>BMZ (German Federal Ministry for Economic Cooperation and Development)</t>
  </si>
  <si>
    <t>To contribute to building of community resilience and reduction of negative effects of recurrent crises and shocks on the rural vulnerable populations</t>
  </si>
  <si>
    <t>BMZ</t>
  </si>
  <si>
    <t xml:space="preserve">Yes, it is the second phase of a cross-border DRR project in KR/TJ (2013-2016)
“Support for Community-based Institutional Structures for Disaster Risk Reduction in Selected Countries of Central Asian Region”
</t>
  </si>
  <si>
    <t>Parviz Mahmudov</t>
  </si>
  <si>
    <t>+992 93 561-40-02</t>
  </si>
  <si>
    <t>grc.mahmudov@gmail.com</t>
  </si>
  <si>
    <t>Support for Community-based Institutional Structures for Disaster Risk Reduction in Selected Countries of Central Asian Region</t>
  </si>
  <si>
    <t>To contribute to resilience of the cross-border target communities in Tajikistan and Kyrgyzstan</t>
  </si>
  <si>
    <t>GRC</t>
  </si>
  <si>
    <t>10 April, 2017</t>
  </si>
  <si>
    <t>DIPECHO-IX: “Consolidating and Strengthening DRR in Central Asia through Building Disaster Resilient Communities, schools and institutions”</t>
  </si>
  <si>
    <t>To increase resilience of communities, schools and institutions through comprehensive and sustainable DRR measures at community, school and institutional levels in Central Asia by consolidating the results achieved through RC/RC participation in previous DIPECHO Action Plans, and enhancing quality, sustainability and impact of DRR interventions.</t>
  </si>
  <si>
    <t>IFRC</t>
  </si>
  <si>
    <t>ARC</t>
  </si>
  <si>
    <t>DIPECHO-VIII “Building Sustainable Community Resilience through Strengthening Disaster Risk Reduction Systems in Central Asia”</t>
  </si>
  <si>
    <t>ECHO (main donor) GRC, IFRC ARC</t>
  </si>
  <si>
    <t>To contribute to increased resilience of communities and capacities of institutions through comprehensive and sustainable DRR measures at different levels in Central Asia by enhancing the quality, sustainability and inter-connectedness of DRR activities.</t>
  </si>
  <si>
    <t>N/A</t>
  </si>
  <si>
    <t>Emergency Food Assistance \ Disaster Response in Khatlon province, TJ</t>
  </si>
  <si>
    <t>GERMAN RED CROSS (GRC)</t>
  </si>
  <si>
    <t>Non-recurrent emergency relief / food assistance to 192 families affected by flash floods and mudflows in Khatlon province, TJ.</t>
  </si>
  <si>
    <t xml:space="preserve">Hamadoni, Vose, Kulyab and Muminobod districts of Khatlon Province, Tj. </t>
  </si>
  <si>
    <t>Strengthening Disaster Preparedness and Response Capacity of Red Crescent and Communities in Border Regions of Tajikistan and Kyrgyzstan</t>
  </si>
  <si>
    <t>Strengthening disaster preparedness and response capacities of RC structures and communities</t>
  </si>
  <si>
    <t>Emergency Response to Food Insecurity in Zarafshon Valley, TJ</t>
  </si>
  <si>
    <t>Non-recurrent emergency relief to most vulnerable 600 households (3,600 people) in remote rural areas affected by food insecurity through providing food assistance, potato seeds and fertilizers.</t>
  </si>
  <si>
    <t>Aini, Kuhistoni Maschoh and Penjikent districts of Zarafshon valley.</t>
  </si>
  <si>
    <t>Strengthening local disaster response capacity and disaster resilience of the 5 selected communities in the north-east areas of Dushanbe, Tajikistan</t>
  </si>
  <si>
    <t>German Ministry of Foreign Affairs (MoFA)</t>
  </si>
  <si>
    <t>To enhance the resilience and strengthen the capacities of the five target communities and schools to cope with natural disasters and seismic risks.</t>
  </si>
  <si>
    <t>Five sub-urban communities in northeast areas of Dushanbe.</t>
  </si>
  <si>
    <t>MoFA</t>
  </si>
  <si>
    <t>DIPECHO-VI</t>
  </si>
  <si>
    <t>To reduce vulnerability and increase coping capacities of Central Asia populations living in areas mostly affected by recurrent disasters.</t>
  </si>
  <si>
    <t>Consortium partners</t>
  </si>
  <si>
    <t>Disaster Risk Management Project in Zarafshon valley</t>
  </si>
  <si>
    <t>To reduce vulnerability of population under risk of natural disasters in Zarafshon Valley through support of national and local authorities (CoES), local organizations (RCST) and vulnerable communities.</t>
  </si>
  <si>
    <t>Aini, Kuhistoni Maschoh and Panjakent districts in Zarafshon valley, TJ (Sughd Province)</t>
  </si>
  <si>
    <t>Mission East Tajikistan</t>
  </si>
  <si>
    <t xml:space="preserve">Promote Water, Sanitation, Hygiene and Disaster Management in At Risk Border Communities of Afghanistan and Tajikistan </t>
  </si>
  <si>
    <t>PATRIP Foundation</t>
  </si>
  <si>
    <t xml:space="preserve">1) Improved access to clean drinking  water and adequate sanitation facilities 
2) Improved hygiene and sanitation practices at household &amp; community level 
3)  Improved disaster preparedness and response capacities at both community and government levels 
4) Improved cross-border exchange and transfer of knowledge
</t>
  </si>
  <si>
    <t xml:space="preserve"> Darvoz District Tajikistan and Nusai/Moimai Afghanistan</t>
  </si>
  <si>
    <t>Fostering Disaster-Resilient Communities in Isolated Mountain Environments of Tajikistan and Kyrgyztan - Phase IX</t>
  </si>
  <si>
    <t>To improve inclusive disaster risk management at community level in GBAO, Naryn and Osh oblasts and at related institutional levels through application of best regional DRR practices; capacitation of appropriate DRM actors; strategic facilitation; and coordination of these actors.</t>
  </si>
  <si>
    <t>DIPECHO</t>
  </si>
  <si>
    <t xml:space="preserve"> Darvo, Vanj and Shughnon districts of Tajikistan</t>
  </si>
  <si>
    <t>Qayum Ali Shah</t>
  </si>
  <si>
    <t>qayumali.shah@missioneast.org</t>
  </si>
  <si>
    <t>21 April, 2017</t>
  </si>
  <si>
    <t>DIPECHO IX: “Consolidating and strengthening DRR in Central Asia through building disaster resilient communities, schools and institutions”</t>
  </si>
  <si>
    <t xml:space="preserve">Red Crescent Society  </t>
  </si>
  <si>
    <t xml:space="preserve">Principle objective: To contribute to increased resilience of communities and capacities of institutions through comprehensive and sustainable DRR measures at local, national and regional levels in Central Asia.
Specific objective: The quality, sustainability and inter-connectedness of DRR actions at community, national and regional levels is enhanced, leading to increased resilience/capacity of communities and institutions to effectively prepare for, withstand, respond and recover from disasters
</t>
  </si>
  <si>
    <t xml:space="preserve">Tajikistan, Sughd Province, Zeravshan valley, Penjikent and Ayni districts.
Penjikent district:
1. Panjrud community, Rudaki jamoat
2. Veshist community, Yori jamoat
3. Shingak community, Khurmi Jamoat
4. Gizhdarva community, Shing jamoat
5. Savr community, Khalifa Hasan jamoat
6. Sor community, Mogiyon Jamoat
7. Maidoncha community, Moghiyon jamoat
8. Rashnai poyon community, Shing jamoat
9. Pagna community, Voru jamoat
Ayni district:
1. Shavatki Poyon community, Rarz jamoat
2. Pasrud community, Fondaryo jamoat
3. Makhshevad community, Fondaryo Jamoat
4. Remon community, Anzob jamoat
5. Shavatki Bolo community, Rarz Jamoat
6. Kurud community, Ainy Jamoat Project Funding 
List funding by source (donor, implementing organization), amount and currency. List funding by donor if several donors are involved.  
</t>
  </si>
  <si>
    <t xml:space="preserve">The project was directly linked to previous phases of DIPECHO (VIII) </t>
  </si>
  <si>
    <t>Sayduniev Umedali</t>
  </si>
  <si>
    <t>+992 93 561 40 40</t>
  </si>
  <si>
    <t>rcstjdp@mail.ru</t>
  </si>
  <si>
    <t xml:space="preserve">Integration of sexual and reproductive health issues with specific elements of gender concerns into the country humanitarian programming policies/strategies.  </t>
  </si>
  <si>
    <t>UNFPA</t>
  </si>
  <si>
    <t xml:space="preserve">Integration of gender and SRH issues into the country humanitarian programming policies and strategies by introduction and mainstreaming Minimum Initiatioal Service Package (MISP) for SRH in crisis with elements of GBV prevention to the National Sectoral Action Plan on DRR (component of Ministry of Health) that includes:
- policy development in support of SRH/GBV concerns in emergencies and coordination of humanitarian aspects at preparedness and response phases;
- capacity building in prevention of sexual violence and other forms of gender-based violence, reduction of HIV transmission, prevention of maternal and newborn mortality and morbidity and planning for comprehensive SRH services. 
- contingency planning and preparedness components to better assist the country to respond in the event of an emergency;
UNFPA &amp; MoHSP support is to target the most vulnerable: mainly women, adolescents and young people in emergency preparedness, response and recovery stages.
</t>
  </si>
  <si>
    <t xml:space="preserve">Nationwide </t>
  </si>
  <si>
    <t>Khurshed Irgitov</t>
  </si>
  <si>
    <t>992 907504002</t>
  </si>
  <si>
    <t xml:space="preserve">irgitov@unfpa.org </t>
  </si>
  <si>
    <t>5 April, 2017</t>
  </si>
  <si>
    <t>Empowering Rural Communities with Better Livelihood and Social Protection</t>
  </si>
  <si>
    <t xml:space="preserve">The main goal of the Project was “to Improve Economic, Food, Environmental, Health and Personal Security for the Population of the Rasht Valley, Tajikistan”, which was in line with the national priorities reflected in the Living Standards Improvement Strategy of Tajikistan for 2013-2015 (LSIS), National Development Strategy (NDS) and the MDGs. 
UNFPA was tackling with sexual &amp; reproductive health and rights issues including gender specific concerns and contributed to the following outcomes: 
1) Objective 2: The communities’ resilience strengthened to better react to the disaster-related risks;
2) Objective 3. The access to the social/public services enhanced to reduce risk of internal conflicts;
3) Objective 4. Capacity of Government institution enhanced to ensure emergency security for population living in disaster-prone areas
</t>
  </si>
  <si>
    <t xml:space="preserve">Rasht valley: Garm, Tajikabad, Nurabad, Tavildara, Jirgital  </t>
  </si>
  <si>
    <t>UNTFHS</t>
  </si>
  <si>
    <t>Project has been developed &amp; implemented jointly by five UN agencies – UNDP (lead), UNICEF, UNFPA, UN Women and UN WFP</t>
  </si>
  <si>
    <t xml:space="preserve">Rapid response to Murgab earthquake affected Central District Hospitals of Shugnan and Rushan districts to ensure SRH services adequately provided to the affected population. GBAO, Tajikistan </t>
  </si>
  <si>
    <t xml:space="preserve">Humanitarian assistance to the affected Central District Hospitals of Rushan and Shugnan districts, GBAO:
- Supply maternity wards and RH centers with essential SRH equipment (oxygen concentrators, ambu bags, SRH kits);
- Provision of two hospitals with warm blankets;
</t>
  </si>
  <si>
    <t>Shugnan, Rushan districts, GBAO</t>
  </si>
  <si>
    <t>Emergency response to the flood affected population of East Khatlon, Tajikistan</t>
  </si>
  <si>
    <t xml:space="preserve">Humanitarian operations focused on Sexual &amp; Reproductive Health, Hygiene, Gender Based Violence and Psychosocial support to the affected population of East Khatlon oblast. 
The humanitarian assistance was provided in two stage: 
1) Relief: 
- Assist at least 70% out of the total affected population with SRH services and psychosocial support within 2 rounds of mobile RH campaigns; 
2) Recovery: 
- Establish referral system and functionality of the Central district hospital in rendering emergency obstetric care services with supply of ERH kits and medical equipment; 
- At least 4 hospitals and 3 RH centers of East Khatlon province affected by the mud floods to be supplied with medical equipment and recommenced their full functionality; 
- Two of the affected districts of East Khatlon to be provided with emergency ambulances as first means in rendering emergency and rescue operations
</t>
  </si>
  <si>
    <t xml:space="preserve"> Kulyab, Muminabad</t>
  </si>
  <si>
    <t>Emergency response to maternity hospitals and reproductive health facilities hit by the energy crisis in Tajikistan</t>
  </si>
  <si>
    <t xml:space="preserve">Sustain provision of critical health services at the reproductive health centers and maternity hospitals/wards through provision of emergency SRH supplies, power generators, ambulances, refurbishing maternity wards if necessary, trainings of health care providers on SRH services in emergencies. </t>
  </si>
  <si>
    <t xml:space="preserve">Capital and Regional level (maternity hospitals)
Nationwide (reproductive health facilities)
</t>
  </si>
  <si>
    <t>DRR in education sector (DIPECHO IX). This project is a part of the Regional Programme on ““Advancing national and local efforts to reduce disaster risks to children in Central Asia and South Caucasus”. This project covers: Central Asia – Kazakhstan, Kyrgyzstan, Tajikistan, Turkmenistan; South Caucasus – Armenia, Azerbaijan</t>
  </si>
  <si>
    <t>DIPECHO &amp; UNICEF</t>
  </si>
  <si>
    <t xml:space="preserve">The Principal Objective of the programme is to “Strengthen the disaster resilience of vulnerable children and communities in Central Asia and the South Caucasus”, with the specific objective to increase government's institutional commitment to a more pro-active approach and enhance systems and capacity to address the safety of children and resilience issues in both educational facilities and in vulnerable communities.  
Main components: 
1. Integration of DRR in subject standards and curriculum
2. Development of methodological guideline on school-based DRR; Opening of two DRR model/resource schools
3. Capacity Building of MoES in conducting structural assessment of schools
</t>
  </si>
  <si>
    <t xml:space="preserve">National level (main partners: Ministry of Education and Science (MoES) and Committee of Emergency Situations and Civil Defense (CoES)
District level: Kulyab and Rudaki
</t>
  </si>
  <si>
    <t>UNICEF Tajikistan was involved in several DIPECHO projects from IV to VII and in IX to support the DRR among institutions and vulnerable communities in Central Asia; increase resilience of selected communities in education; support national education policies to incorporate elements of disaster preparedness; provide training programmes for teacher and officials; support integration of Life Skills, including DRR, into the National Education Standards; spread DRR messages in project schools via teachers trained; support project schools in development of emergency preparedness plans and warden systems, and in carrying out simulation exercises; provide project schools with Communication for Development (C4D) materials and emergency equipment.</t>
  </si>
  <si>
    <t>Jamshed Hasanov</t>
  </si>
  <si>
    <t>+992 93 999 8913</t>
  </si>
  <si>
    <t>jhasanov@unicef.org</t>
  </si>
  <si>
    <t>20.04.2017</t>
  </si>
  <si>
    <t>Supporting Disaster Risk Reduction amongst Institutions and Vulnerable Communities in Central Asia (DIPECHO VII)</t>
  </si>
  <si>
    <t xml:space="preserve">DIPECHO VII &amp; UNICEF </t>
  </si>
  <si>
    <t>To increase the capacity of children and schools in hazard prone areas in Central Asia to better prepare for, mitigate, and respond to disasters</t>
  </si>
  <si>
    <t xml:space="preserve">Rasht, Kulyab, Sughd Province </t>
  </si>
  <si>
    <t>USD</t>
  </si>
  <si>
    <t>Supporting Disaster Risk Reduction amongst vulnerable communities and institutions in Central Asia (DIPECHO VI)</t>
  </si>
  <si>
    <t>To support strategies to enable communities &amp; institutions to better prepare for, mitigate &amp; respond to disasters and build a safer environment for children</t>
  </si>
  <si>
    <t xml:space="preserve">DIPECHO VI </t>
  </si>
  <si>
    <t>Tojikobod, Rasht, Ayni and Kulyab</t>
  </si>
  <si>
    <t>Supporting Disaster Risk Reduction amongst vulnerable communities in Central Asia (Regional Programme) (DIPECHO V)</t>
  </si>
  <si>
    <t xml:space="preserve">DIPECHO &amp; UNICEF </t>
  </si>
  <si>
    <t>To assist Central Asia governments in discharging their responsibilities in relation to the sub-regional Disaster Reduction Strategic Framework and national Disaster Reduction Plans and to support national education and emergency department authorities in making a major contribution to DRR.</t>
  </si>
  <si>
    <t xml:space="preserve"> RRS: Rasht, Rudaki, Gissar, Varzob, Nurobod, Tojikobod, Djirgatal, Tavildara
Sughd: Penjikent, Ayni, Mastchohi Kuhi, Asht, Isfara
Khatlon: Shahritus, Kulyab, Vose, Hamadoni, Farkhor, Qumsangir, Temurmalik
</t>
  </si>
  <si>
    <t>Emergency repair of rural water supply systems (DIPECHO IV)</t>
  </si>
  <si>
    <t>DIPECHO (IV)</t>
  </si>
  <si>
    <t>To re-establish the supply of safe water to MCH facilities, child care institutions and schools as well as the local population that make use of this social infrastructure</t>
  </si>
  <si>
    <t>District of Nosiri Khisrav, Temur Malik and Vakhsh of Khatlon region and Varzob of RRS region.</t>
  </si>
  <si>
    <t xml:space="preserve">UN WFP </t>
  </si>
  <si>
    <t>Country Programme 200813 (2016-2020</t>
  </si>
  <si>
    <t>Enhance the resilience of food-insecure rural communities exposed to recurrent natural and economic shocks</t>
  </si>
  <si>
    <t>Dusti, Rushon, Vahdat, Fayzobod, Rudaki, Hamadoni, Rasht, Tojikobod, Lakhsh, B.Gafurov, Isfara, Kulob, Shahritus, Sangvor</t>
  </si>
  <si>
    <t>Hafiz Kalandarov</t>
  </si>
  <si>
    <t xml:space="preserve">hafiz.kalandarov@wfp.org </t>
  </si>
  <si>
    <t>18.04.2017</t>
  </si>
  <si>
    <t>Assistance to populations isolated and/or deprived of their livelihoods due to sudden and massive mudflows</t>
  </si>
  <si>
    <t>Shughnon, Murghob, Rushon, Darvoz, Rasht, Tojikobod</t>
  </si>
  <si>
    <t>The overall objective of the PRRO is to improve food access for food-insecure people affected by natural disasters, high food prices and the global financial crisis</t>
  </si>
  <si>
    <t xml:space="preserve">Rudaki, Rasht, Tojikobod, Jirgatol, Nurobod , Tavildara,
Baljuvon, A. Jomi, Panjakent, Ghonchi, Kulyab, Shahritus,
Shugnan, Vahdat, Faizobod, Asht, Ghafurov, Panj, Vose,
Hamadoni, KTY,  Farkhor, Bokhtar, Kuh.Mastchoh, N.Khusrav, Varzob, Istravshan,Spitamen, Rudaki, Qumsangir, Roshtqala, Temurmalik, Qubodiyon, Roghun, Hissor, J.Rasulov, Jilikul, Khovaling, Muminobod, Ishkashim, Zafarabod,, Vanj, Rushan, Asht
</t>
  </si>
  <si>
    <t>Russian Federation, Government of Japan, Multilateral</t>
  </si>
  <si>
    <t>Russian Federation, Government of Japan,</t>
  </si>
  <si>
    <t>Yes, it was linked to another PRRO 10603</t>
  </si>
  <si>
    <t>992 880 080003</t>
  </si>
  <si>
    <t xml:space="preserve">Humanitarian Assistance to the Affected Families in Shugnan district </t>
  </si>
  <si>
    <t>USAID</t>
  </si>
  <si>
    <t>The single objective of the grant was to provide non-food humanitarian relief aid to the disaster-affected population living in the emergency camp and school shelter.</t>
  </si>
  <si>
    <t>Shugnan district, GBAO</t>
  </si>
  <si>
    <t>U.S. Government  through FOCUS Humanitarian Assistance</t>
  </si>
  <si>
    <t xml:space="preserve">Emergency Support to Flood Affected Populations in Rasht Valley </t>
  </si>
  <si>
    <t>USAID/Tajikistan Country Office</t>
  </si>
  <si>
    <t>The objective of the grant was to provide non-food humanitarian relief aid to the flood -affected population living in Rasht Valley.</t>
  </si>
  <si>
    <t>Rasht Valley, Mazori Bolo, Mazori Poyon and Langari Shoh (Langari Shoh Jamoat, Tojikobod District), Pingon (Boki Rahimzoda Jamoat, Rasht District), and Bedak and Halkarf (Navdi Jamoat, Rasht District</t>
  </si>
  <si>
    <t>U.S. Government  through Mercy Corps in Tajikistan</t>
  </si>
  <si>
    <t xml:space="preserve">Humanitarian Aid to the Affected Families in 
GBAO Region of Tajikistan
</t>
  </si>
  <si>
    <t xml:space="preserve">The purpose of this grant is to provide immediate disaster relief efforts to disaster-affected
people in Gorno-Badakhshan Autonomous Region (GBAO) of Tajikistan, as a result of the
earthquake that occurred on December 7, 2015.
</t>
  </si>
  <si>
    <t>GBAO, Tajikistan</t>
  </si>
  <si>
    <t>U.S. Government through FOCUS Humanitarian Assistance</t>
  </si>
  <si>
    <t>Munisa Vahobova</t>
  </si>
  <si>
    <t>mvahobova@usaid.gov</t>
  </si>
  <si>
    <t xml:space="preserve">World Bank </t>
  </si>
  <si>
    <t xml:space="preserve">Strengthening Critical Infrastructure Against Natural Hazards Project </t>
  </si>
  <si>
    <t>World Bank (International Development Association - IDA)</t>
  </si>
  <si>
    <t>The Project Development Objective is to strengthen the Government of Tajikistan’s disaster risk management capacities, enhance the resilience of its critical infrastructure against natural hazards, and improve its capacity to respond to disasters. The objective will be achieved through better understanding disaster risks, improving disaster risk-informed planning and designing of critical infrastructure (including bridges and flood protection and river bank erosion prevention infrastructure), and improving Government’s capacity to respond promptly and effectively in emergencies</t>
  </si>
  <si>
    <t xml:space="preserve">Dushanbe, Kulyab, Shaartuz, Vose, Vanj, Murghob, Rushan, Darvaz, / Nation-wide </t>
  </si>
  <si>
    <t>World Bank (IDA)</t>
  </si>
  <si>
    <t>Faridun Sanginov</t>
  </si>
  <si>
    <t>48 701 5831;</t>
  </si>
  <si>
    <t>fsanginov@worldbank.org</t>
  </si>
  <si>
    <t>19.04.2014</t>
  </si>
  <si>
    <t xml:space="preserve">Capacity and Needs Assessment in Disaster Risk Management of the Committee of Emergency Situations and Civil Defense </t>
  </si>
  <si>
    <t>The overall objective of this Assignment is to support the CoESCD in increasing the institutional capacity and effectiveness of risk identification and emergency preparedness and response operations, by conducting a capacity and needs assessment and developing a roadmap for various departments within the CoESCD that are involved in risk identification and emergency preparedness and response, such as the Information Management Analytical Center, Crisis Management Center, Search and Rescue Center, and the Methodical-Training Center.</t>
  </si>
  <si>
    <t>World Bank / Global Facility for Disaster Reduction and Recovery (GFDRR)</t>
  </si>
  <si>
    <t xml:space="preserve">          </t>
  </si>
  <si>
    <t xml:space="preserve">Dushanbe and National-wide </t>
  </si>
  <si>
    <t xml:space="preserve">World Bank/GFDRR </t>
  </si>
  <si>
    <t>Strengthening Critical Infrastructure Against Natural Hazards Project</t>
  </si>
  <si>
    <t>Natural Hazard Assessment for the Reconstruction of Critical Transport and Flood Protection Infrastructure</t>
  </si>
  <si>
    <t>World Bank / GFDRR</t>
  </si>
  <si>
    <t xml:space="preserve">The objective of the assignment is to contribute to the increase of capacities of the relevant ministries and agencies of the Republic of Tajikistan in the adoption of the most appropriate and comprehensive natural hazard assessment approaches in designing more resilient transport and flood protection infrastructure.
The objective achievement is subject to reaching three specific results:
- Hazard assessment completed for the selected bridge reconstruction sites.
- Hazard assessment completed for the selected flood protection sites.
- Recommendations for hazard assessment data monitoring requirements prepared.
The aim of the assignment is to identify the specific nature of hazards affecting the individual infrastructure sites, review hazard monitoring data availability and adapt hazard assessment methodology to the available and relevant secondary hazard appraisal data, prepare site specific hazard assessment reports, and provide needs assessment and recommendations on hazard monitoring data for the future. Type of Project (check all appropriate)
</t>
  </si>
  <si>
    <t>Khatlon (Greater Kurgan-Tyube and Kulyab areas) and GBAO (Darvaz, Vanj, Rushan, Murghab)</t>
  </si>
  <si>
    <t>Central Asia Hydrometeorology Modernization Project</t>
  </si>
  <si>
    <t>The objective of the Central Asia Hydromet Modernization Project (CAHMP) is to improve the accuracy and timeliness of hydromet services in Central Asia, with particular focus on Kyrgyz Republic and Republic of Tajikistan.</t>
  </si>
  <si>
    <t xml:space="preserve">Kyrgyz Republic and Republic of Tajikistan, Central Asia; </t>
  </si>
  <si>
    <t>Pilot Program for Climate Resilience (PPCR) for Tajikistan</t>
  </si>
  <si>
    <t xml:space="preserve">World Bank (IDA) for Tajikistan </t>
  </si>
  <si>
    <t xml:space="preserve">Pilot Program for Climate Resilience (PPCR) for Tajikistan,
World Bank (IDA) for Tajikistan </t>
  </si>
  <si>
    <t>Performing a forward-looking snowmelt and flood hazard assessment for Tajikistan for the 2017 high risk season</t>
  </si>
  <si>
    <t>World Bank/GFDRR</t>
  </si>
  <si>
    <t xml:space="preserve">The objective of this assignment is to perform probabilistic flash flood and flood occurrence assessment for the watersheds of the territory of Tajikistan covered by the CARFFG through the high risk period of Spring/Summer 2017. </t>
  </si>
  <si>
    <t xml:space="preserve">Tajikistan / nationwide / potential high flood prone areas </t>
  </si>
  <si>
    <t xml:space="preserve">Creating Opportunities in a Safe Environment (COSE) – Phase II:
Fostering Self-Sustained and Resilient Communities
</t>
  </si>
  <si>
    <t>Swiss Agency for Development and Cooperation (SDC)
- Focus Humanitarian Assistance (Focus)
- Aga Khan Foundation Tajikistan (AKF)
- Mountain Society Development Support Programme in Tajikistan (MSDSP)</t>
  </si>
  <si>
    <t xml:space="preserve">1) Communities and government authorities apply comprehensive land use planning and have adopted sustainable pasture, livestock and natural resources management for effective risk reduction;
2) Local communities have access and make use of livelihood opportunities and hazard risk reduction solutions for increased resilience to natural disasters.
</t>
  </si>
  <si>
    <t>Communities in Khorog town, Shugnan and Roshtqala districts of GBAO</t>
  </si>
  <si>
    <t>FOCUS</t>
  </si>
  <si>
    <t>MSDSP/AKF</t>
  </si>
  <si>
    <t>Creating Opportunities in a Safe Environment (COSE) – Phase I</t>
  </si>
  <si>
    <t>Faridun Nazriev</t>
  </si>
  <si>
    <t>992 934310379</t>
  </si>
  <si>
    <t>faridun.nazriev@akdn.org</t>
  </si>
  <si>
    <t>4.05.2017</t>
  </si>
  <si>
    <t xml:space="preserve">Fostering Disaster-Resilient Communities in Isolated Mountain Environments of Tajikistan and Kyrgyzstan-Phase IX (Humanitarian Implementation Plan 2016)/DIPECHO IX
- European Commission’s Directorate-General for European Civil Protection and Humanitarian Aid Operations (ECHO)
- Aga Khan Foundation United Kingdom (AKF UK)
- FOCUS
- Mission East
- MSDSP Kyrgyzstan
</t>
  </si>
  <si>
    <t xml:space="preserve">European Commission’s Directorate-General for European Civil Protection and Humanitarian Aid Operations (ECHO)
- Aga Khan Foundation United Kingdom (AKF UK)
- FOCUS
- Mission East
- MSDSP Kyrgyzstan
</t>
  </si>
  <si>
    <t xml:space="preserve"> To improve inclusive disaster risk management at community level in GBAO, Naryn and Osh oblasts and at related institutional levels through application of best regional DRR practices; capacitation of appropriate DRM actors; strategic facilitation; and coordination of these actors.</t>
  </si>
  <si>
    <t>Tajikistan (GBAO)
- Kyrgyzstan (Osh and Naryn provinces)</t>
  </si>
  <si>
    <t>AKF UK</t>
  </si>
  <si>
    <t>Mission East</t>
  </si>
  <si>
    <t>MSDSP Kyrgyzstan</t>
  </si>
  <si>
    <t>Grant Assistance for Grassroots Human Security Projects (GGP): The Project for the Soil Reinforcement for Riverside Slopes and the Improvement of Irrigation Systems in 5 Villages in Roshtqala District</t>
  </si>
  <si>
    <t>Embassy of Japan
- Focus</t>
  </si>
  <si>
    <t xml:space="preserve"> A debris flow protection dam is erected in Dasht village;
- The irrigation channel in Lakhshik village is rehabilitated;
- The risk-posing part of Sumjev-dara (Sumjev-gorge) stream channel in Andarv village is reinforced and protected against flooding;
- The mudflow stream channel in Bodom-dara (Bodom-gorge) is cleared and mudflow protection wall is erected in Bodom village; 
- The irrigation channel in Jarsh village is reconstructed and hydroinsulated to prevent water infiltration. 
</t>
  </si>
  <si>
    <t>Roshtqala district, GBAO, Tajikistan</t>
  </si>
  <si>
    <t>Embassy of Japan</t>
  </si>
  <si>
    <t>Capacity and Needs Assessment on Disaster Risk Management for the Committee on Emergency Situations and Civil Defense</t>
  </si>
  <si>
    <t>World Bank</t>
  </si>
  <si>
    <t xml:space="preserve"> Introduction of a Unified Information and Communication System for improved external and inter-departmental communications
- Improved system for collecting and developing disaster risk-related information:
- Search and rescue capabilities:</t>
  </si>
  <si>
    <t>Dushanbe</t>
  </si>
  <si>
    <t>Providing Humanitarian Aid to the Affected Families in GBAO</t>
  </si>
  <si>
    <t>United States Agency for International Development (USAID)</t>
  </si>
  <si>
    <t>Provide Humanitarian Aid to the Affected Families in GBAO</t>
  </si>
  <si>
    <t xml:space="preserve">GBAO, Tajikistan </t>
  </si>
  <si>
    <t>Humanitarian Assistance to the Affected Families in Bartang Valley of Rushon District, GBAO Tajikistan</t>
  </si>
  <si>
    <t xml:space="preserve"> SDC
- FOCUS
</t>
  </si>
  <si>
    <t>To provide emergency assistance to the earthquake-affected communities in GBAO through provision of winterization items.</t>
  </si>
  <si>
    <t>Humanitarian Assistance to the Affected Families in Shugnan District</t>
  </si>
  <si>
    <t>To provide non-food humanitarian relief aid to the disaster-affected population living in the emergency camp and school shelter.</t>
  </si>
  <si>
    <t>Fostering Disaster-Resilient Communities in Isolated Mountain Environments of Tajikistan and Kyrgyzstan – DIPECHO Phase VIII</t>
  </si>
  <si>
    <t xml:space="preserve"> European Commission’s Directorate-General for European Civil Protection and Humanitarian Aid Operations (ECHO)
- Aga Khan Foundation United Kingdom (AKF UK)
- FOCUS
- AKDN
- U.S. State Department
</t>
  </si>
  <si>
    <t xml:space="preserve"> Improve integrated DRM for remote communities and targeted institutions with focus on natural hazards and climate change affected areas in Tajikistan and Kyrgyzstan.</t>
  </si>
  <si>
    <t>AKDN</t>
  </si>
  <si>
    <t>DIPCHO Phase VII</t>
  </si>
  <si>
    <t>Grant Assistance for Grassroots Human Security Projects (GGP): Disaster Risk Reduction Mitigation Projects in Roshtqala and Shugnan districts.</t>
  </si>
  <si>
    <t xml:space="preserve"> Embassy of Japan
- FOCUS
</t>
  </si>
  <si>
    <t xml:space="preserve"> Construct pedestrian bridge in Andarv village of Roshtqala district.
 Construct riverbank protection measures along Barsemdara gully and partly
hydro-insulate four irrigation channels in Barsem village of Shugnan district.
 Construct riverbank protection measures along Zuvordara gully in Shitam village of
Shugnan district.
 Construct debris flow diverting walls along Rijistdara gully in Rijist village of
Roshtqala district
 Construct and rehabilitate irrigation channel “Gulomsho” in Bijur village of Roshtqala district.
</t>
  </si>
  <si>
    <t xml:space="preserve">Roshtqala and Shugnan districts, GBAO, Tajikistan </t>
  </si>
  <si>
    <t xml:space="preserve">Climate Change Adaptation in the Pamir Mountains of Tajikistan </t>
  </si>
  <si>
    <t>Department of Foreign Affairs, Trade and Development (DFATD)
- Aga Khan Foundation Canada (AKF-C)</t>
  </si>
  <si>
    <t xml:space="preserve"> Ishkoshim district, GBAO, Tajikistan </t>
  </si>
  <si>
    <t>DFATD</t>
  </si>
  <si>
    <t>CAD</t>
  </si>
  <si>
    <t>AKF-C</t>
  </si>
  <si>
    <t xml:space="preserve"> Increase understanding of climate change driven hazards among target community organizations
 Formulate climate change adaptation strategies in conjunction with community organizations
</t>
  </si>
  <si>
    <t>Integrated Health and Habitat Improvement in Rasht Valley</t>
  </si>
  <si>
    <t xml:space="preserve">Rasht Valley, Tajikistan </t>
  </si>
  <si>
    <t>Safer habitats (including residential and farming areas) through improved watershed management, efficient NRM and DRR</t>
  </si>
  <si>
    <t>Grant award from the Prince Sadruddin Aga Khan Fund for the Environment</t>
  </si>
  <si>
    <t xml:space="preserve">Prince Sadruddin Aga Khan Fund for the Environment (PSAKFE)
- FOCUS
</t>
  </si>
  <si>
    <t xml:space="preserve">To increase the local communities’ resiliency to natural disasters, including impacts of climate change
- To enhance the community volunteer’s response capacity to natural disasters.
</t>
  </si>
  <si>
    <t>PSAKFE</t>
  </si>
  <si>
    <t>Fostering Disaster-Resilient Communities in Isolated Mountain Environments of Tajikistan and Kyrgyzstan – DIPECHO Phase VII</t>
  </si>
  <si>
    <t xml:space="preserve"> ECHO
- AKF UK
</t>
  </si>
  <si>
    <t>Improve disaster risk management (DRM) of targeted local communities, government /institutions in hazard prone and remote areas in Tajikistan and Kyrgyzstan</t>
  </si>
  <si>
    <t xml:space="preserve">Dushanbe, GBAO, Tajikistan 
- Osh Oblast, Alai, and Chon-Alai districts, Kyrgyzstan
</t>
  </si>
  <si>
    <t xml:space="preserve">AKF UK </t>
  </si>
  <si>
    <t>DIPECHO Phase VI</t>
  </si>
  <si>
    <t>Grant Assistance for Grassroots Human Security Projects (GGP): Project for Rehabilitation of Irrigation Channels in Vanj District</t>
  </si>
  <si>
    <t xml:space="preserve"> Support recovery efforts of local communities to the Vanj earthquake in January 2010 by rehabilitating and hydro-insolating five water channels affected by the earthquake</t>
  </si>
  <si>
    <t xml:space="preserve">Vanj district, GBAO, Tajikistan </t>
  </si>
  <si>
    <t>Reducing the risk of landslides to the village community of Devlokh in GBAO</t>
  </si>
  <si>
    <t xml:space="preserve">British Embassy </t>
  </si>
  <si>
    <t xml:space="preserve"> GBAO, Tajikistan</t>
  </si>
  <si>
    <t>n/a</t>
  </si>
  <si>
    <t>Remote Geo-Hazards Capacity Building and Monitoring Phase 2</t>
  </si>
  <si>
    <t xml:space="preserve">SDC
DfID
 AKDN/FOCUS/WHH
</t>
  </si>
  <si>
    <t xml:space="preserve">1. Further strengthening the existing the awareness, assessment, monitoring and emergency response capacity of national government institutions responsible to manage these risks including the Hydromet, TajikGeology and the CoES’ Information Management and Analytical Centre
2. Enhancing the awareness, preparedness, monitoring and response capacity of local communities threatened by these risks in Zarafshan, GBAO and Jirgital
</t>
  </si>
  <si>
    <t xml:space="preserve"> Penjikent, Ayni, Jirgatal districts, GBAO, </t>
  </si>
  <si>
    <t>DfID</t>
  </si>
  <si>
    <t>Remote Geo-Hazards Capacity Building and Monitoring Phase 1</t>
  </si>
  <si>
    <t>Poverty Alleviation through Mitigation of Integrated High Mountain Risk (PAMIR)</t>
  </si>
  <si>
    <t>Hilfswerk Austria</t>
  </si>
  <si>
    <t>IAG-BOKU</t>
  </si>
  <si>
    <t>OFID</t>
  </si>
  <si>
    <t xml:space="preserve">European Commission (EC)
Hilfswerk Austria
 FOCUS
IAG-BOKU
OFID
</t>
  </si>
  <si>
    <t xml:space="preserve">1. To generate and appraise knowledge on the linkages between environment, disaster risk and poverty in selected communities alongside the Pyanj river (Tajikistan/Afghanistan) and Chang Alai valley (Tajikistan, Kyrgyzstan) to increase resilience of mountainous communities to geohazards.
 2. To provide a platform for negotiating strategies on integration of environmental sustainability into policies among stakeholders of all levels, creating awareness on causes and effects of un-sustainable environment and disseminating knowledge on efficient interventions.
</t>
  </si>
  <si>
    <t xml:space="preserve">Tajikistan
 Afghanistan 
Kyrgyzstan
</t>
  </si>
  <si>
    <t xml:space="preserve">Fostering Disaster-Resilient Communities in Isolated Mountain Environments of Tajikistan and Kyrgyzstan – DIPECHO Phase VI. </t>
  </si>
  <si>
    <t xml:space="preserve">ECHO
 FOCUS
</t>
  </si>
  <si>
    <t xml:space="preserve">To reduce the risk of local communities of GBAO, Tajikistan and Chon-Alai, Kyrgyzstan by decreasing their vulnerability and increasing their capacity and capability to cope with natural hazards surrounding them as well as to enhance the capacity of local government institutions to assess, prepare for and respond to disasters.  </t>
  </si>
  <si>
    <t xml:space="preserve">Tajikistan 
 Kyrgyzstan
</t>
  </si>
  <si>
    <t>DIPECHO Phase V</t>
  </si>
  <si>
    <t>Remote Geo-Hazards Capacity Building and Monitoring Project</t>
  </si>
  <si>
    <t xml:space="preserve"> SDC
 FOCUS</t>
  </si>
  <si>
    <t>GBAO, Zarafshon and Rasht Valley (Jirgatal), Tajikistan</t>
  </si>
  <si>
    <t>Build the capacity of the local communities and the TajikGlavGeology, Hydromet and Information management and Analytical Center of the Committee of Emergency Situations to assess and monitor the sources of these remote threats
- Enhance the awareness and preparedness of the local communities, and government institutions to more effectively respond in hazard Situations</t>
  </si>
  <si>
    <t>Grant Assistance for Grassroots Human Security Projects (GGP): Rehabilitation of Water Debris and Irrigation Canal in Ishkashim and Roshtqala Districts</t>
  </si>
  <si>
    <t>To rehabilitate water debris and irrigation canal in Ishkashim District and Roshtqala Districts</t>
  </si>
  <si>
    <t xml:space="preserve"> Ishkoshim and Roshtqala districts, GBAO, Tajikistan</t>
  </si>
  <si>
    <t>Embassy of Japan
FOCUS</t>
  </si>
  <si>
    <t>Tajikistan Earthquake Safety Initiative (TESI II)</t>
  </si>
  <si>
    <t xml:space="preserve">Perform rapid risk assessments of school and health facilities in target urban centers of Tajikistan to prioritize most at-risk areas
- Mass produce publication and instructor materials
- Implement basic disaster awareness trainings reaching schools, hospitals and government departments and whereby disseminate publication and instructor materials throughout Tajikistan complimented with a strong media campaign
- Hand over to Government systems, so that they are in a position to provide in a sustainable and systematic way schools and healthcare facilities with trainings on disaster awareness and preparedness
- Advocate earthquake safety into national plans of government partners
- Implement an impact assessment methodology to be used to assess the effectiveness of earthquake safety preparedness work
</t>
  </si>
  <si>
    <t xml:space="preserve"> Urban cities of Dushanbe, Garm, Kulyob, Kurgantube, Khorog and Khujand in Tajikistan 
</t>
  </si>
  <si>
    <t>Tajikistan Earthquake Safety Initiative (TESI I)</t>
  </si>
  <si>
    <t>School Safety Initiative Project</t>
  </si>
  <si>
    <t xml:space="preserve"> USDA
FOCUS
</t>
  </si>
  <si>
    <t xml:space="preserve">Community-based risk assessment and mapping
- Seismic structural retrofitting of schools
- Application of non-structural mitigation of the schools
- Earthquake risk awareness and preparedness trainings for the school and community populations.
</t>
  </si>
  <si>
    <t>Vanj, Rushan , Shugnan, Roshtqala districts, GBAO, Tajikistan</t>
  </si>
  <si>
    <t>USDA</t>
  </si>
  <si>
    <t>Fostering Disaster Resilient Communities in Isolated Mountain Areas-Phase V (DIPECHO V)</t>
  </si>
  <si>
    <t>To support strategies that enable local communities and institutions to better prepare for, mitigate and respond adequately to natural disasters by enhancing their capacities to cope and respond, thereby increasing their resilience and reducing their vulnerability.</t>
  </si>
  <si>
    <t>Dushanbe and GBAO, Tajikistan 
 Badakhshan and Shugnan provinces, Afghanistan</t>
  </si>
  <si>
    <t>DIPECHO Phase IV</t>
  </si>
  <si>
    <t xml:space="preserve">SDC
FOCUS
</t>
  </si>
  <si>
    <t xml:space="preserve">Mass produce publication and instructor materials
- Implement basic disaster awareness trainings reaching schools, hospitals and government administrative agencies and whereby disseminate publication and instructor materials throughout Tajikistan complimented with a strong media campaign
- Develop and implement an impact assessment methodology to be used to assess the effectiveness of earthquake safety preparedness work
- Facilitate and promote best practices of disaster/earthquake safety into education curriculum change and hospital and governmental agency disaster preparedness plans
- Develop a toolkit as a reference guide for partner agencies to use to implement Earthquake Safety Initiatives in other areas
</t>
  </si>
  <si>
    <t>Urban cities of Dushanbe, Garm, Kulyob, Kurgantube, Khorog, Nurek and Khujand in Tajikistan</t>
  </si>
  <si>
    <t>Central Asia Earthquake Safety Intiative</t>
  </si>
  <si>
    <t>Qumsangir School Rehabilitation Project</t>
  </si>
  <si>
    <t>Rehabilitation of public school</t>
  </si>
  <si>
    <t xml:space="preserve"> Qumsangir district, Khatlon province, Tajikistan</t>
  </si>
  <si>
    <t>Humanitarian Response in Ishkoshim</t>
  </si>
  <si>
    <t>Provision of humanitarian relief to disaster affected people in Ishkoshim</t>
  </si>
  <si>
    <t xml:space="preserve"> Ishkoshim district, GBAO, Tajikistan</t>
  </si>
  <si>
    <t>Fostering Disaster-Resilient Communities in Isolated Mountain Environments – Phase IV</t>
  </si>
  <si>
    <t xml:space="preserve">ECHO
AKFUK
</t>
  </si>
  <si>
    <t xml:space="preserve">To continuously enhance disaster risk management capacities in Tajikistan through the incorporation of refined risk models and current assessment techniques to be used by FOCUS and partner organizations and through the support of community-based risk reduction initiatives by building on each phase of the previous DIPECHO project.  </t>
  </si>
  <si>
    <t xml:space="preserve">Dushanbe, GBAO in Tajikistan 
 Badakhshan province in Afghanistan
</t>
  </si>
  <si>
    <t>DIPECHO Phase III</t>
  </si>
  <si>
    <t>Fostering Disaster-Resilient Communities in Isolated Mountain Environments – Phase III</t>
  </si>
  <si>
    <t xml:space="preserve"> ECHO
AKF UK
</t>
  </si>
  <si>
    <t xml:space="preserve">To enhance risk management capacities in Tajikistan through the incorporation of refined risk models and current assessment techniques to be used by FOCUS and partner organizations, while simultaneously supporting community-based risk reduction initiatives
</t>
  </si>
  <si>
    <t>Dushanbe, GBAO in Tajikistan</t>
  </si>
  <si>
    <t>DIPECHO Phase II</t>
  </si>
  <si>
    <t>Central Asia Earthquake Safety Initiative (CARESI) Phase II</t>
  </si>
  <si>
    <t xml:space="preserve"> SDC
FOCUS
</t>
  </si>
  <si>
    <t xml:space="preserve">Satisfaction and empowerment of instructors
- Increased risk awareness of public
- Increased adoption of hazard mitigation measures at home, school and work.
- Increased engagement in risk reduction activities at meso level.
</t>
  </si>
  <si>
    <t xml:space="preserve">Tajikistan 
Uzbekistan 
 Kazakhstan
</t>
  </si>
  <si>
    <t>CARESI Phase I</t>
  </si>
  <si>
    <t>Reducing Poverty in High Mountain Environments Around Lake Sarez</t>
  </si>
  <si>
    <t>To support poor and vulnerable communities of the valleys of Bartang and Panj undergo a livelihood change from reliance on external aid to sustainable development.</t>
  </si>
  <si>
    <t>Tajikistan</t>
  </si>
  <si>
    <t>Fostering Disaster-Resilient Communities in Isolated Mountain Environments – Phase II</t>
  </si>
  <si>
    <t>Development and dissemination of a working risk model for GBAO Tajikistan that will provide the basis for continued hazard assessments, mitigation activities and disaster response capacity building initiatives by FOCUS, MoESCD and other disaster management organisations in Tajikistan.</t>
  </si>
  <si>
    <t>DIPECHO Phase I</t>
  </si>
  <si>
    <t>Grant Assistance for Grassroots Human Security Projects (GGP): Rehabilitation of Channel for Mini-Hydro Power Station in Yazgulom, Vanj District, GBAO</t>
  </si>
  <si>
    <t xml:space="preserve"> To rehabilitate a channel for mini-hydro power station</t>
  </si>
  <si>
    <t xml:space="preserve"> Yazgulam River Valley, Vanj District, GBAO, Tajikistan</t>
  </si>
  <si>
    <t xml:space="preserve">Grant Assistance for Grassroots Human Security Projects (GGP): Construction of Irrigation Channel in Nulvand Jamoat, Darvaz District, GBAO </t>
  </si>
  <si>
    <t>Construction of Irrigation Channel in Nulvand Jamoat, Darvaz District, GBAO</t>
  </si>
  <si>
    <t>Nulvand Jamoat, Darvaz District, GBAO, Tajikistan</t>
  </si>
  <si>
    <t xml:space="preserve"> USAID-OFDA
 FOCUS
</t>
  </si>
  <si>
    <t xml:space="preserve">Raise the awareness of residents, non-governmental organizations, public agencies
and businesses of Almaty, Dushanbe and Tashkent about their high risk from earthquakes and
options to mitigate that risk.
 - Train residents, non-governmental organizations, public agencies and businesses of
these cities in risk mitigation.
- Reach out to support and promote disaster mitigation activities throughout the region
</t>
  </si>
  <si>
    <t xml:space="preserve">Dushanbe, Tajikistan
Tashkent, Uzbekistan
Almaty, Kazakhstan
</t>
  </si>
  <si>
    <t>USAID-OFDA</t>
  </si>
  <si>
    <t>Fostering Disaster Resilient Communities in Isolated Mountain Areas</t>
  </si>
  <si>
    <t xml:space="preserve"> ECHO
- FOCUS
</t>
  </si>
  <si>
    <t xml:space="preserve">Work in participatory activities with local communities in Vanj, Shugnan, Roshtkala and Ishkashim districts to strengthen their capacity to prepare for, mitigate, and wherever possible, prevent natural hazards which would impact their long-term socio-economic development. 
 Identify and develop innovative preparedness, mitigation and prevention models that can be replicated in other areas.
</t>
  </si>
  <si>
    <t>Government of Russian Federation</t>
  </si>
  <si>
    <t xml:space="preserve">UN Peace Building Fund </t>
  </si>
  <si>
    <t>WFP Multilateral Fund</t>
  </si>
  <si>
    <t>Grant Assistance for Grassroots Human Security Projects (GGP): Development of radio communication systems in Bartang Valley</t>
  </si>
  <si>
    <t>To increase the capacity of local villages to respond to any emergencies by providing them two-way radio communication coupled with training to use and maintain the equipment.</t>
  </si>
  <si>
    <t xml:space="preserve">Bartang Valley, GBAO, Tajikistan </t>
  </si>
  <si>
    <t>Grant Assistance for Grassroots Human Security Projects (GGP): Rehabilitation of Barzud Channel, Rushan District, GBAO</t>
  </si>
  <si>
    <t xml:space="preserve">Embassy of Japan
FOCUS
</t>
  </si>
  <si>
    <t>To rehabilitate the irrigation channel in Baruzd village</t>
  </si>
  <si>
    <t xml:space="preserve">Barzud village, Rushan district, GBAO, Tajikistan </t>
  </si>
  <si>
    <t>Beshkent Response Project</t>
  </si>
  <si>
    <t>Provide humanitarian relief assistance to disaster-affected population in Beshkent district</t>
  </si>
  <si>
    <t xml:space="preserve">Beshkent district, Khatlon province, Tajiksitan </t>
  </si>
  <si>
    <t>Lake Sarez Risk Mitigation Project</t>
  </si>
  <si>
    <t xml:space="preserve">AKDN
- USAID/OFDA
 FOCUS
</t>
  </si>
  <si>
    <t>To train people in targeted communities learn about appropriate disaster prevention, mitigation and preparedness skills and encourage local leaders To sustain PMP initiatives at community level.
- To develop disaster management plans outlining agreed responsibilities and procedures with community leaders and villagers, government authorities and interested NGO’s
- To identify suitable safe haven sites and appropriate access route as part of village based evacuation plans.
- To assist government and NGO personnel responsible for disaster management To develop effective information management systems and increase access To current geo-reference data for disaster response.</t>
  </si>
  <si>
    <t xml:space="preserve">Bartang Valley, GBAO, Tajiksitan </t>
  </si>
  <si>
    <t>USAID/OFDA</t>
  </si>
  <si>
    <t>Enhancing Community and Institutional Capacity for DRR and Climate Change (CC) in Khatlon and Sughd Oblasts</t>
  </si>
  <si>
    <t xml:space="preserve">To increase resilience of communities to disasters and climate change in Khatlon and Sughd Oblasts, Tajikistan
</t>
  </si>
  <si>
    <t>OXFAM</t>
  </si>
  <si>
    <t>Kulob, Vose, Muminobod, Jomi, Khuroson, Bohktar and Ayni</t>
  </si>
  <si>
    <t>12.05.2017</t>
  </si>
  <si>
    <t>Zubaydullo Karimov</t>
  </si>
  <si>
    <t>zkarimov@oxfam.org.uk</t>
  </si>
  <si>
    <t>Consolidating and Expanding Institutions and Communities’ Capacity for Resilience to Natural Hazards, East Khatlon, Tajikistan</t>
  </si>
  <si>
    <t>To increase resilience and reduce vulnerability of local communities and relevant national institutions by consolidating and developing further empowering strategies that enable them to prepare for, mitigate and respond to natural disasters in Tajikistan</t>
  </si>
  <si>
    <t>All 10 districts of East Khatlon region + national level advocacy-knowledge and learning work.</t>
  </si>
  <si>
    <t>Promoting community based Disaster Preparedness and Disaster Risk Reduction practices in Tajikistan</t>
  </si>
  <si>
    <t>To increase resilience and reduce vulnerability of local communities and relevant national institutions by supporting strategies that enable them to prepare for, mitigate and respond to natural disasters in Tajikistan</t>
  </si>
  <si>
    <t>Kulyab, Vose, Baljuvon, Khovaling, Temurmalik, Hamadoni, Danghara, Muminobod and Shuroobod districts.</t>
  </si>
  <si>
    <t>Strengthening participatory multi- hazard preparedness in East Khatlon and nationally in Tajikistan</t>
  </si>
  <si>
    <t>To increase resilience and reduce vulnerability of local communities and institutions through support to strategies that enable them to better prepare for, mitigate and respond to natural disasters</t>
  </si>
  <si>
    <t>Kulyab, Vose, Baljuvon, Temurmalik</t>
  </si>
  <si>
    <t>Flash Flood</t>
  </si>
  <si>
    <t>The immediate settlement needs of the target population are met through provision of Non-food items to 320 affected families</t>
  </si>
  <si>
    <t>IFRC (DREF MDRTJ024)</t>
  </si>
  <si>
    <t>Countrywide</t>
  </si>
  <si>
    <t>It is not a separate project, however it is a part of IFRC response initiative worldwide to support Partner National Societies in the field of Disaster Response within the Global Mandate.</t>
  </si>
  <si>
    <t>Earthquake</t>
  </si>
  <si>
    <t>IFRC (DREF MDRTJ023)</t>
  </si>
  <si>
    <t>The immediate non-food item needs of the 195 targeted families are met</t>
  </si>
  <si>
    <t>GBAO (Rushon district)</t>
  </si>
  <si>
    <t>Floods and mudflows</t>
  </si>
  <si>
    <t xml:space="preserve">The immediate shelter and non-food item needs of the 105 targeted families are met
- Hygiene kits are provided to 185 affected families
</t>
  </si>
  <si>
    <t>IFRC (DREF MDRTJ022)</t>
  </si>
  <si>
    <t>GBAO and Rasht valley</t>
  </si>
  <si>
    <t>Floods</t>
  </si>
  <si>
    <t>IFRC (DREF MDRTJ021)</t>
  </si>
  <si>
    <t xml:space="preserve"> Improving the hygiene situation in the affected communities through provision of Hygiene kits are provided to 130 affected families and Hygienic practices are promoted through dissemination of informational materials among 650 people
- The immediate settlement needs of the target population are met through the provision of Non-food items including kitchen sets for 130 affected families
</t>
  </si>
  <si>
    <t>Rudaki and Gonchi districts</t>
  </si>
  <si>
    <t>IFRC (DREF MDRTJ019)</t>
  </si>
  <si>
    <t xml:space="preserve">Supporting the transportation of the safe drinking water to the targeted 4,585 people.
- Hygienic practices are promoted through dissemination of informational materials among 4,585 people
- Provision of hygiene kits to 250 families (1,250 people) according to the officials requests
- 250 households received basic emergency non-food items and appropriate tools for shelter improvement and/or environmental cleaning
</t>
  </si>
  <si>
    <t>IFRC (DREF MDRTJ018)</t>
  </si>
  <si>
    <t xml:space="preserve"> Improving the hygienic situation in the affected communities through provision of Hygiene kits are provided to 90 affected families
- The immediate settlement needs of the target population are met through provision of Supplementary food parcels are provided to 172 affected families
</t>
  </si>
  <si>
    <t>Khtalon Province, Kurgan-tube region, Khuroson district</t>
  </si>
  <si>
    <t>Non-food items (family sets) are provided to 192 affected families.</t>
  </si>
  <si>
    <t>IFRC (DREF MDRTJ017)</t>
  </si>
  <si>
    <t>Khtalon Province</t>
  </si>
  <si>
    <t>Civil unrest</t>
  </si>
  <si>
    <t xml:space="preserve">Assist 1,620 most affected families in Khorugh city with humanitarian aid consisting of supplementary food parcels
- 7,000 have benefited from psychosocial support to recover from the effects of the events
</t>
  </si>
  <si>
    <t>IFRC (DREF MDRTJ015)</t>
  </si>
  <si>
    <t>GBAO</t>
  </si>
  <si>
    <t xml:space="preserve">Outcome 1: Immediate needs of 86 families most affected by the earthquake in Nurobod and Tavildara on non-food items are met by the Red Crescent Society of Tajikistan;
Outcome 2: The disaster preparedness stocks for 110 households are replenished with non-food
items in Saghirdasht, Rasht and Dushanbe Emergency Response Centres (ERC).
</t>
  </si>
  <si>
    <t>IFRC (DREF MDRTJ014)</t>
  </si>
  <si>
    <t>Floods and Avalanches</t>
  </si>
  <si>
    <t>The most affected population ( 156 households /936 people) are provided with basic non-food items to help them manage with the consequences of floods</t>
  </si>
  <si>
    <t>IFRC (DREF MDRTJ013)</t>
  </si>
  <si>
    <t>RRS, Sughd, Khatlon and GBAO</t>
  </si>
  <si>
    <t>Food insecurity</t>
  </si>
  <si>
    <t>Assist 500 of the most vulnerable farmer families in Murgab District with humanitarian aid consisting of supplementary food items for 4 months</t>
  </si>
  <si>
    <t>IFRC (DREF MDRTJ012)</t>
  </si>
  <si>
    <t>Murgab district, GBAO</t>
  </si>
  <si>
    <t>08 May , 2017</t>
  </si>
  <si>
    <t>UNDP DRMP</t>
  </si>
  <si>
    <t xml:space="preserve">Strengthening Disaster Risk Reduction and Response Capacities </t>
  </si>
  <si>
    <t>Government of Japan</t>
  </si>
  <si>
    <t>20% reduction in disaster impact, measured as loss of life and damage, from high impact hazards, including mudflows, avalanches, earthquakes and floods compared to the 2005-2014 baseline</t>
  </si>
  <si>
    <t xml:space="preserve">Khursheda Aknazarova </t>
  </si>
  <si>
    <t>93 9999262</t>
  </si>
  <si>
    <t>khursheda.aknazarova@undp.org</t>
  </si>
  <si>
    <t>5.05.2017</t>
  </si>
  <si>
    <t>Improved DRR Policy Making Mechanism. Strengthening Disaster Risk Governance in Tajikistan (SDRGT)</t>
  </si>
  <si>
    <t>Swiss Agency for Development and Cooperation</t>
  </si>
  <si>
    <t xml:space="preserve">To reduce the negative human and material impact of disasters on Tajikistan by improving the management of these risks.
expand approaches to risk governance at the national level involving the government and the international community; 
improve local risk governance using risk assessments, risk information-based land use planning and risk communications targeting land owners and users by selected local governments.
increase awareness of specific river basin organizations (RBOs) on managing water-based risks (e.g., floods and drought) 
link local and RBO-level water-based risk management.
</t>
  </si>
  <si>
    <t>UNDP</t>
  </si>
  <si>
    <t>Strengthening Preparedness and Response Capacities</t>
  </si>
  <si>
    <t xml:space="preserve">Russian Trust Fund for Development </t>
  </si>
  <si>
    <t>RTF</t>
  </si>
  <si>
    <t xml:space="preserve">To build the preparedness and response capacities in Tajikistan:
1. Establish a Unified Emergency Preparedness and Response System for emergency situations;
2. Strengthening the search and rescue capacities of Tsentrospas including human capacities and technical resource base, so that search and rescue works are undertaken in a timely and efficient fashion
 </t>
  </si>
  <si>
    <t>Flood Recovery to Resilience Project</t>
  </si>
  <si>
    <t>Floods Recovery to Resilience (R2R) project aimed to support critical recovery needs and increase social and physical resilience in severely flood-affected areas of Tajikistan in Sarichashma and Chubek jamoats</t>
  </si>
  <si>
    <t>UNDP Tajikistan
BPPS</t>
  </si>
  <si>
    <t>Sarichashma jamoat, Shamsiddin Shohin (Shurobod) district, Khatlon</t>
  </si>
  <si>
    <t>Sustained Development Progress through effective identification, monitoring and reduction of existing disasters risks in Tajikistan at all levels</t>
  </si>
  <si>
    <t>In frames of the project a range of activities will be undertaken focusing on the policy level promotion of Disaster Risk Reduction into development and pre-disaster recovery planning, complemented with local level disaster recovery and risk reduction interventions with identification of existing risks and issuance of early warnings. Promotion of the gender equality will be ensured as a cross-cutting issue throughout the project activities.</t>
  </si>
  <si>
    <t>Nationwide</t>
  </si>
  <si>
    <t xml:space="preserve"> Contribute to effective DRR in Tajikistan through the systematic inclusion of holistic and streamlined DRR policy into development strategies.
This goal was achieved through the following outcomes: 
- Effective and appropriate functioning of the National Platform for DRR and its Secretariat through strengthened capacities.
- Timely and effective monitoring of the implementation of the NDRMS.
- REACT: Better coordination of the implementation of DRR policies and strategies by state and non-state stakeholder through an improved information flow between REACT and the National Platform.  
</t>
  </si>
  <si>
    <t>Improved Information Management in Emergencies</t>
  </si>
  <si>
    <t xml:space="preserve">Improved Policy Making Mechanisms for Disaster Risk Reduction 
Initiatives in   Tajikistan
</t>
  </si>
  <si>
    <t>To support the emergency management services of the Crisis Management Center of CoES. These activities will be focused on improving the knowledge and technical capacity of the main emergency services in the country (police, fire department, ambulance, search, and rescue) to ensure a unified coordination mechanism is in place through introduction of a unified system for coordination and information management/sharing.</t>
  </si>
  <si>
    <t>Stakeholder Engagement for Uranium Tailings Remediation in Central Asia</t>
  </si>
  <si>
    <t xml:space="preserve">To engage and inform stakeholders concerning remediation of uranium tailings in order to maximize its benefit. </t>
  </si>
  <si>
    <t xml:space="preserve">Sughd Province </t>
  </si>
  <si>
    <t>EU</t>
  </si>
  <si>
    <t>Strengthened Disaster Risk Management in Tajikistan - DIPECHO IV</t>
  </si>
  <si>
    <t>Disaster Risk Management priorities identified and streamlined into planning at national levels</t>
  </si>
  <si>
    <t>Strengthened Disaster Risk Management in Tajikistan - Phase II - DIPECHO V</t>
  </si>
  <si>
    <t>Disaster Risk Management priorities identified and streamlined into planning at national levels.</t>
  </si>
  <si>
    <t>DIPECHO V</t>
  </si>
  <si>
    <t>DIPECHO IV</t>
  </si>
  <si>
    <t>Enhancing Disaster Risk Reduction Capacities in Central Asia  - DIPECHO VI</t>
  </si>
  <si>
    <t xml:space="preserve">Development of capacity at regional, national, and sub-national levels for a more effective disaster risk reduction. </t>
  </si>
  <si>
    <t xml:space="preserve">Disaster risk management, planning and coordination capacity strengthening at National and local levels </t>
  </si>
  <si>
    <t>Strengthening Coordination, Early Warning and Early Recovery Project</t>
  </si>
  <si>
    <t>UKAID</t>
  </si>
  <si>
    <t>The disaster risk level in Tajikistan is reduced through improvement of disaster risk management, planning and coordination capacity</t>
  </si>
  <si>
    <t>COES</t>
  </si>
  <si>
    <t xml:space="preserve">The (amended) objectives of the Strengthening Coordination, Early Warning and Early Recovery Project were to: 
• Strengthen the coordination of humanitarian assistance in Tajikistan.
• Strengthen early warning and monitoring of natural and socioeconomic hazards to be better prepared for future crises.
</t>
  </si>
  <si>
    <t>Support of the National Disaster Response Capacity in Tajikistan</t>
  </si>
  <si>
    <t>SDC
Swedish Civil Contingencies Agency (former Swedish Search and Rescue Agency)</t>
  </si>
  <si>
    <t>SIDA(parallel financing)</t>
  </si>
  <si>
    <t xml:space="preserve">The overall objective is strengthened national disaster response system in Tajikistan. 
The purpose of the project is an increased capacity of the disaster management with regard to disaster response preparedness of the Committee of Emergency Situations and Civil Defense under the Government of Tajikistan (CoES). 
</t>
  </si>
  <si>
    <t>Tajikistan Flash Floods Early Recovery Support</t>
  </si>
  <si>
    <t xml:space="preserve">This project will consist of three major outputs, contributing to:
• Improved coordination of Early Recovery interventions;
• Multi-sectoral Early Recovery planning (in disaster affected locations - Khatlon and other disaster affected districts); 
• Identification of further risks in Kulyab city and other parts of Khatlon province;
</t>
  </si>
  <si>
    <t xml:space="preserve">Kulyab City, Khatlon </t>
  </si>
  <si>
    <t>Tajikistan earthquake recovery support</t>
  </si>
  <si>
    <t>UNDP BPPS</t>
  </si>
  <si>
    <t>The project will focus on supporting the national authorities in development, implementation coordination and monitoring of post-earthquake recovery, quality assurance of an  technical advice to REACT partners  and UNDP recovery activities in the Rasht valley and improvement of the damage and needs assessment (DNA) processes in Tajikistan.</t>
  </si>
  <si>
    <t>Rasht, DRD</t>
  </si>
  <si>
    <t xml:space="preserve">Support to the International Scientific-Technical Conference 
“100 years of Sarez Lake – issues, solutions and rational use of water resources”
</t>
  </si>
  <si>
    <t xml:space="preserve">The main objective of the Conference is to support the efforts of the Government of the Republic of Tajikistan in raising awareness of the hazards associated with the problem of Sarez Lake and other water problems in Central Asia, as well as to define the measures to be taken to ensure disaster preparedness and risk mitigation. </t>
  </si>
  <si>
    <t xml:space="preserve">Dushanbe </t>
  </si>
  <si>
    <t>Tajikistan floods –Recovery needs assessment and risk informed recovery</t>
  </si>
  <si>
    <t>The project will focus on supporting the national authorities in development, implementation coordination and monitoring of post-flood recovery, quality assurance of an  technical advice to REACT partners  and UNDP recovery activities in GBAO and Rasht valley for improvement of the damage and needs assessment (DNA) processes in Tajikistan.</t>
  </si>
  <si>
    <t>Tajikistan earthquake  – Recovery needs assessment and risk informed recovery</t>
  </si>
  <si>
    <t>The project will focus on supporting the national authorities in development, implementation coordination and monitoring of post-earthquake recovery, quality assurance of a technical advice to REACT partners and UNDP recovery activities in GBAO to expand damage and needs assessment to cover recovery needs.</t>
  </si>
  <si>
    <t>Humanitarian assistance to disaster affected population following Murghab Earthquake in Gorno-Badakhshan Autonomous Oblast of Tajikistan</t>
  </si>
  <si>
    <t>UNOCHA</t>
  </si>
  <si>
    <t>Ensure adequate heating for disaster affected population facing harsh winter conditions following the Murghab Earthquake that affected five districts of Gorno-Badakhshan Autonomous Oblast of Tajikistan.</t>
  </si>
  <si>
    <t>Support to mudslide affected population of Shuroobod district</t>
  </si>
  <si>
    <t xml:space="preserve">Support the affected population to improve their living conditions in the temporary tent camps to avoid worsening of health and sanitary conditions. </t>
  </si>
  <si>
    <t>Shuroobod District. Khatlon</t>
  </si>
  <si>
    <t>Support to flood affected population of Rudaki district project</t>
  </si>
  <si>
    <t xml:space="preserve">Support the most vulnerable and most affected population through provision of Non-Food Items (NFI) and support on cleaning the debris and contaminated mud from households.  </t>
  </si>
  <si>
    <t>Rudaki  district, DRD</t>
  </si>
  <si>
    <t>Humanitarian assistance to affected population following earthquake in Yovon and Vahdat districts of Tajikistan</t>
  </si>
  <si>
    <t>Assure minimally adequate shelter and non-food items for the disaster affected populations in the face of winter weather conditions following earthquake in Yovon and Vahdat districts of Tajikistan.</t>
  </si>
  <si>
    <t xml:space="preserve"> Yovon and Vahdat districts, DRD</t>
  </si>
  <si>
    <t>Strengthening Disaster Risk Management capacity in Tajikistan</t>
  </si>
  <si>
    <t xml:space="preserve">Strengthen Disaster Risk Management capacity in Tajikistan at central and local levels through activities in four components, enabling communities in high-risk areas to become more disaster resilient and to receive proper support from central level. </t>
  </si>
  <si>
    <t>CIDA</t>
  </si>
  <si>
    <t>Organization (Direct Implementer)</t>
  </si>
  <si>
    <t xml:space="preserve">Intermediate Funder </t>
  </si>
  <si>
    <t xml:space="preserve">Original funder </t>
  </si>
  <si>
    <t>AKAH / FOCUS</t>
  </si>
  <si>
    <t>Mercy Corps</t>
  </si>
  <si>
    <t>WB</t>
  </si>
  <si>
    <t>SIDA</t>
  </si>
  <si>
    <t>Strengthening Disaster Preparedness in Zerafshan Valley</t>
  </si>
  <si>
    <t>Strengthen disaster preparedness in Zeravshan Valley. For this 1) a Regional Disaster Risk Management Partnership - REACT, has been established, 2) appropriate stocks to respond to recurrent flooding has been established and 3) a regional disaster preparedness plan has been developed to ensure proper contingency planning and coordination.</t>
  </si>
  <si>
    <t>Zarafshan Valley, Sughd Province</t>
  </si>
  <si>
    <t xml:space="preserve">Capacity Building in the Use of Geospatial Tools for Natural Resource Management in Tajikistan </t>
  </si>
  <si>
    <t xml:space="preserve">Four watersheds of the Zerafshan, Surkhob, Vanj and Toirsu rivers </t>
  </si>
  <si>
    <t xml:space="preserve"> 1) To conduct a land degradation assessment in the four watersheds of Zerafshan, Surkhob, Toirsu, and Vanj, and to compile a comprehensive database in a Geographic Information System (GIS);  
 2) To conduct training courses for the enhancement of local skills in the application of GIS;  
 3) To avail inexpensive geospatial tools and data to institutions and stakeholders concerned with sustainable natural resources management. 
</t>
  </si>
  <si>
    <t xml:space="preserve">Centre for Development and Environment (CDE) </t>
  </si>
  <si>
    <t>CDE</t>
  </si>
  <si>
    <t>Conversion to USD @ exchange rate for date of funding</t>
  </si>
  <si>
    <t>Conversion Rate to USD</t>
  </si>
  <si>
    <t>Value, USD</t>
  </si>
  <si>
    <t xml:space="preserve">Totals </t>
  </si>
  <si>
    <t>Percent of Total Projects</t>
  </si>
  <si>
    <t>European Union</t>
  </si>
  <si>
    <t>Project #</t>
  </si>
  <si>
    <t xml:space="preserve">
Jul-19 </t>
  </si>
  <si>
    <t xml:space="preserve">
Jul-17
</t>
  </si>
  <si>
    <t>CARESI - Central Asia Earthquake Safety Initiative - Phase I</t>
  </si>
  <si>
    <t>Natural Disaster Risk Reduction / Integrated Watershed Management (3 phases)</t>
  </si>
  <si>
    <t xml:space="preserve">Multilateral:
Russian Federation, Government of Japan, </t>
  </si>
  <si>
    <t xml:space="preserve">UNDP </t>
  </si>
  <si>
    <t xml:space="preserve">ECHO </t>
  </si>
  <si>
    <t xml:space="preserve"> To prevent under-flooding and landslide through hyrdo-isolation and rehabilitation of irrigation channel </t>
  </si>
  <si>
    <t>Canadian Department of Foreign Affairs, Trade and Development (DFATD)
- Aga Khan Foundation Canada (AKF-C)</t>
  </si>
  <si>
    <t>UNTFHS (UN Trust Fund for Human Security)</t>
  </si>
  <si>
    <t xml:space="preserve">
UNDP  
</t>
  </si>
  <si>
    <t xml:space="preserve">
UNDP
</t>
  </si>
  <si>
    <t>IR/EMOP (Emergency Operations)</t>
  </si>
  <si>
    <t>PRRO - 200122 (Protective Releif Operation)</t>
  </si>
  <si>
    <t>ECHO / UNDP</t>
  </si>
  <si>
    <t xml:space="preserve">Committee of Emergency Situation and Civil Defense;
Institute of Seismology and Earthquake Engineering under the Academy of Sciences </t>
  </si>
  <si>
    <t>Ministry of Finance RT;
Ministry of Transport RT;
Agency for Land Reclamation and Irrigation RT.</t>
  </si>
  <si>
    <t>Supporting education authorities and stakeholders in mainstreaming disaster risk reduction (DRR) and resilience building in education sector - DIPECHO 9</t>
  </si>
  <si>
    <t>Supporting education authorities and stakeholders in mainstreaming disaster risk reduction (DRR) and resilience building in education sector - DIPECHO 10</t>
  </si>
  <si>
    <t>Supporting education authorities and stakeholders in mainstreaming disaster risk reduction (DRR) and resilience building in education sector - DIPECHO 11</t>
  </si>
  <si>
    <t xml:space="preserve"> 13 000000 </t>
  </si>
  <si>
    <t>Construction of 83 new homes in earthquake affected Kumsangir</t>
  </si>
  <si>
    <t>To help mostly affected families in Zamini Nav village of Kumsangir district who lost houses to build new houses and build capacity of population to be prepared and mitigate the risks of natural disaster through equipping them with earthquake safer construction practices. 83 new houses constructed and  community educated and equipped with basic construction skills to build earthquake safer houses.</t>
  </si>
  <si>
    <t>Habitat for Humanity GB (HFH)</t>
  </si>
  <si>
    <t>Oxfam GB</t>
  </si>
  <si>
    <t xml:space="preserve">Kumsangir, Khatlon Province </t>
  </si>
  <si>
    <t xml:space="preserve">Oxfam GB 
</t>
  </si>
  <si>
    <t>Dadoboev Behruz</t>
  </si>
  <si>
    <t>behruz@habitat.tj</t>
  </si>
  <si>
    <t>31.17.2017</t>
  </si>
  <si>
    <t>Reinforcement/retrofitting  of houses in Kumsangir</t>
  </si>
  <si>
    <t xml:space="preserve">Train target communities in earthquake affected Kumsangir on reinforcement technology/method and reinforce the structure of 120 houses to make them resistant for future tremors. 
Results:
• 3 communities trained to protect themselves and their homes from natural disasters
• 120 disadvantaged families living in safe earthquake-resistant homes
• 500 individuals from the targeted and surrounding communities trained in safer construction practices
</t>
  </si>
  <si>
    <t>Yes, project was the 2nd phase of response to earthquake affected Kumsangir.</t>
  </si>
  <si>
    <t>Relocation of 40 families from at risk zone to safe area in Norak</t>
  </si>
  <si>
    <t>Habitat for Humanity International</t>
  </si>
  <si>
    <t xml:space="preserve">To relocate 40 vulnerable families from high risk mudslide areas to safe location
• Build 40 new homes in partnership with families.
• To equip families with essential construction skills and knowledge to build and maintain new safe houses as well as increase disaster awareness and disaster preparedness to understand risk, vulnerability and disaster risk reduction at community level.
</t>
  </si>
  <si>
    <t xml:space="preserve">Norak </t>
  </si>
  <si>
    <t>Construction of 18 new homes for/with mudflow affected families in Khuroson</t>
  </si>
  <si>
    <t xml:space="preserve">Caritas Germany </t>
  </si>
  <si>
    <t xml:space="preserve">Khuroson, Khatlon Province </t>
  </si>
  <si>
    <t xml:space="preserve">Support relocation of 18 families affected by  mudflow by building new homes in new and safe area
• Build 18 new homes in partnership with families.
• To equip families with essential construction skills and knowledge to build and maintain new safe houses as well as increase disaster awareness and disaster preparedness to understand risk, vulnerability and disaster risk reduction at community level.
</t>
  </si>
  <si>
    <t>Building Disaster Resilient Communities through building knowledge and skills of safer construction.</t>
  </si>
  <si>
    <t xml:space="preserve"> ongoing</t>
  </si>
  <si>
    <t xml:space="preserve">Habitat for Humanity Germany </t>
  </si>
  <si>
    <t xml:space="preserve">Reduce the risk and mitigate the impact of disasters on low-income households and reduce the physical and economic vulnerability of rural vulnerable group in Tajikistan through retrofitting of demonstration houses, building knowledge and resources in disaster resistant construction.                                                                                                                                         -  homes retrofitting using seismic stable construction to demonstrate technologies.
-  train individuals on seismic stable construction.
-  promote the concept and solutions of safer construction  through housing micro-finance products  with  DRR integrated construction technical assistance.
</t>
  </si>
  <si>
    <t>Rasht, Panj and Kumsangir</t>
  </si>
  <si>
    <t xml:space="preserve">Tajikistan, Sughd Province (Isfara and J.Rasulov districts)
*part of the cross-border project with Kyrgyzstan
</t>
  </si>
  <si>
    <t>GRZ</t>
  </si>
  <si>
    <t>Tajikistan (Sughd oblast)
*part of the regional project</t>
  </si>
  <si>
    <t>ECHO (main donor)</t>
  </si>
  <si>
    <t>Austrian RC</t>
  </si>
  <si>
    <t>Sughd Province (Asht, Ghonchi, Isfara, J.Rasulov, Shahriston)
*part of the regional project</t>
  </si>
  <si>
    <t>Tajikistan (Sughd Province)
*part of cross-border project with Kyrgyzstan</t>
  </si>
  <si>
    <t>German Red Cross (GRC) - *as a part of consortium led by the Netherlands Red Cross</t>
  </si>
  <si>
    <t>Tajikistan (Sughd Province)
*part of the regional project</t>
  </si>
  <si>
    <t xml:space="preserve">Consortium partners </t>
  </si>
  <si>
    <t>Tatiana Evstifeeva</t>
  </si>
  <si>
    <t>tevstifeeva@adb.org</t>
  </si>
  <si>
    <t>08.01.2017</t>
  </si>
  <si>
    <t xml:space="preserve">Ministry of Energy and Water Resources of the Republic of Tajikistan (Former Ministry of Water Resources and Land Reclamation) </t>
  </si>
  <si>
    <t>Loan 1980-TAJ(SF): Agriculture Rehabilitation Project</t>
  </si>
  <si>
    <t>ADB</t>
  </si>
  <si>
    <t>Asian Development Bank (ADB)</t>
  </si>
  <si>
    <t>The Project was to improve the living conditions of farming communities in the project area through (i) enhanced farm productivity and incomes from improvements in irrigation and drainage infrastructure; (ii) improved access to potable water; (iii) capacity building in water resource institutions; and (iv) emergency rehabilitation of flood damaged infrastructure, namely: rehabilitating 10.4 km of the Dehkanabad canal, including various hydraulic structures, and constructing three bridges and other infrastructure, and strengthening 4.4 km of flood embankment along the Pyanj River, including earthworks and the deployment of gabion mattresses and concrete structures.</t>
  </si>
  <si>
    <t>B Gafurov, J Rasulov, Bokhtar, Vakhsh, Kolkhozabad, Vose, Hamadoni Districts</t>
  </si>
  <si>
    <t xml:space="preserve">ADB , $35 million concessional loan </t>
  </si>
  <si>
    <t>Loan 2124-TAJ(SF): Irrigation Rehabilitation Project</t>
  </si>
  <si>
    <t xml:space="preserve">The project was designed to improve agricultural productivity, incomes, and access to clean water for rural communities. The project also included emergency rehabilitation works in Hamadoni District following extreme flood damage in June 2005. The project helped to strengthen bank protection structures along the Pyanj River, and construct the Chubek intake canal. </t>
  </si>
  <si>
    <t xml:space="preserve">Farkhor, Pyanj, Rushan, Asht, Vahdat, Hamadoni </t>
  </si>
  <si>
    <t xml:space="preserve">ADB, $22.7 million concessional loan </t>
  </si>
  <si>
    <t>Loan 2356-TAJ: Khatlon Province Flood Risk Management Project</t>
  </si>
  <si>
    <t>The project impact was to reduce socioeconomic damage caused by floods in the project area and the outcome was effective and sustainable flood management structural facilities, such as flood embankments; non-physical flood risk mitigation systems; and a strengthened institutional and legal framework concerning flood risk management.</t>
  </si>
  <si>
    <t xml:space="preserve">Farkhor, Hamadoni, Kulyab, Vose </t>
  </si>
  <si>
    <t xml:space="preserve">ADB, $22 million concessional loan </t>
  </si>
  <si>
    <t>Tel (+992) 37 224 6422 Cell (+992) 918 11 6621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</si>
</sst>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409]mmm\-yy;@"/>
    <numFmt numFmtId="165" formatCode="_(* #,##0_);_(* \(#,##0\);_(* &quot;-&quot;??_);_(@_)"/>
    <numFmt numFmtId="166" formatCode="&quot;$&quot;#,##0"/>
    <numFmt numFmtId="167" formatCode="_(&quot;$&quot;* #,##0_);_(&quot;$&quot;* \(#,##0\);_(&quot;$&quot;* &quot;-&quot;??_);_(@_)"/>
  </numFmts>
  <fonts count="10" x14ac:knownFonts="1">
    <font>
      <sz val="11"/>
      <color theme="1"/>
      <name val="Calibri"/>
      <family val="2"/>
      <scheme val="minor"/>
    </font>
    <font>
      <sz val="11"/>
      <color rgb="FF000000"/>
      <name val="Calibri"/>
      <family val="2"/>
      <scheme val="minor"/>
    </font>
    <font>
      <u/>
      <sz val="11"/>
      <color theme="10"/>
      <name val="Calibri"/>
      <family val="2"/>
      <scheme val="minor"/>
    </font>
    <font>
      <sz val="11"/>
      <color rgb="FF000000"/>
      <name val="Arial"/>
      <family val="2"/>
    </font>
    <font>
      <sz val="11"/>
      <color theme="1"/>
      <name val="Calibri"/>
      <family val="2"/>
      <scheme val="minor"/>
    </font>
    <font>
      <sz val="11"/>
      <name val="Calibri"/>
      <family val="2"/>
      <scheme val="minor"/>
    </font>
    <font>
      <sz val="9"/>
      <color indexed="81"/>
      <name val="Tahoma"/>
      <charset val="1"/>
    </font>
    <font>
      <b/>
      <sz val="9"/>
      <color indexed="81"/>
      <name val="Tahoma"/>
      <charset val="1"/>
    </font>
    <font>
      <sz val="11"/>
      <color rgb="FF000000"/>
      <name val="Courier New"/>
      <family val="3"/>
    </font>
    <font>
      <sz val="11"/>
      <color rgb="FF000000"/>
      <name val="Courier New"/>
      <family val="1"/>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24">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s>
  <cellStyleXfs count="5">
    <xf numFmtId="0" fontId="0" fillId="0" borderId="0"/>
    <xf numFmtId="0" fontId="2"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191">
    <xf numFmtId="0" fontId="0" fillId="0" borderId="0" xfId="0"/>
    <xf numFmtId="0" fontId="0" fillId="0" borderId="0" xfId="0" applyAlignment="1">
      <alignment horizontal="center"/>
    </xf>
    <xf numFmtId="0" fontId="0" fillId="0" borderId="2" xfId="0" applyFont="1" applyBorder="1" applyAlignment="1">
      <alignment vertical="center" wrapText="1"/>
    </xf>
    <xf numFmtId="0" fontId="1" fillId="0" borderId="2" xfId="0" applyFont="1" applyBorder="1" applyAlignment="1">
      <alignment vertical="center" wrapText="1"/>
    </xf>
    <xf numFmtId="0" fontId="0" fillId="0" borderId="5" xfId="0" applyFont="1" applyBorder="1" applyAlignment="1">
      <alignment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4" xfId="0" applyFont="1" applyBorder="1" applyAlignment="1">
      <alignment vertical="center" wrapText="1"/>
    </xf>
    <xf numFmtId="0" fontId="0" fillId="0" borderId="17" xfId="0" applyFont="1" applyBorder="1" applyAlignment="1">
      <alignment horizontal="center" vertical="center" wrapText="1"/>
    </xf>
    <xf numFmtId="0" fontId="0" fillId="0" borderId="0" xfId="0" applyAlignment="1">
      <alignment horizontal="left"/>
    </xf>
    <xf numFmtId="0" fontId="0" fillId="0" borderId="18" xfId="0" applyFont="1" applyBorder="1" applyAlignment="1">
      <alignment horizontal="center" vertical="center" wrapText="1"/>
    </xf>
    <xf numFmtId="0" fontId="1" fillId="0" borderId="4" xfId="0" applyFont="1" applyBorder="1" applyAlignment="1">
      <alignment vertical="center" wrapText="1"/>
    </xf>
    <xf numFmtId="0" fontId="1" fillId="0" borderId="2" xfId="0" applyFont="1" applyBorder="1" applyAlignment="1">
      <alignment horizontal="left" vertical="center" wrapText="1"/>
    </xf>
    <xf numFmtId="0" fontId="1" fillId="3" borderId="2" xfId="0" applyFont="1" applyFill="1" applyBorder="1" applyAlignment="1">
      <alignment vertical="center" wrapText="1"/>
    </xf>
    <xf numFmtId="0" fontId="1" fillId="3" borderId="2"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vertical="center" wrapText="1"/>
    </xf>
    <xf numFmtId="0" fontId="2" fillId="0" borderId="5" xfId="1" applyBorder="1" applyAlignment="1">
      <alignment horizontal="left" vertical="center" wrapText="1"/>
    </xf>
    <xf numFmtId="0" fontId="2" fillId="0" borderId="2" xfId="1" applyBorder="1" applyAlignment="1">
      <alignment horizontal="left" vertical="center" wrapText="1"/>
    </xf>
    <xf numFmtId="0" fontId="0" fillId="0" borderId="20" xfId="0" applyFont="1" applyBorder="1" applyAlignment="1">
      <alignment horizontal="center" vertical="center" wrapText="1"/>
    </xf>
    <xf numFmtId="0" fontId="0" fillId="0" borderId="5" xfId="0" applyFont="1" applyBorder="1" applyAlignment="1">
      <alignment horizontal="left" vertical="center" wrapText="1"/>
    </xf>
    <xf numFmtId="4" fontId="1" fillId="0" borderId="2" xfId="0" applyNumberFormat="1" applyFont="1" applyBorder="1" applyAlignment="1">
      <alignment vertical="center" wrapText="1"/>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center" vertical="center" wrapText="1"/>
    </xf>
    <xf numFmtId="0" fontId="1" fillId="0" borderId="4" xfId="0" applyFont="1" applyBorder="1" applyAlignment="1">
      <alignment horizontal="left"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19" xfId="0" applyFont="1" applyBorder="1" applyAlignment="1">
      <alignment vertical="center" wrapText="1"/>
    </xf>
    <xf numFmtId="0" fontId="0" fillId="0" borderId="4" xfId="0"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0" borderId="0" xfId="0" applyAlignment="1"/>
    <xf numFmtId="0" fontId="0" fillId="0" borderId="20" xfId="0" applyFont="1" applyBorder="1" applyAlignment="1">
      <alignment vertical="center" wrapText="1"/>
    </xf>
    <xf numFmtId="0" fontId="0" fillId="0" borderId="4" xfId="0" applyFont="1" applyBorder="1" applyAlignment="1">
      <alignment horizontal="center" vertical="center" wrapText="1"/>
    </xf>
    <xf numFmtId="0" fontId="0" fillId="0" borderId="19" xfId="0" applyFont="1" applyBorder="1" applyAlignment="1">
      <alignment horizontal="center" vertical="center" wrapText="1"/>
    </xf>
    <xf numFmtId="0" fontId="2" fillId="0" borderId="4" xfId="1" applyBorder="1" applyAlignment="1">
      <alignment horizontal="left" vertical="center" wrapText="1"/>
    </xf>
    <xf numFmtId="0" fontId="1" fillId="2" borderId="16" xfId="0" applyFont="1" applyFill="1" applyBorder="1" applyAlignment="1">
      <alignment horizontal="center" vertical="center" wrapText="1"/>
    </xf>
    <xf numFmtId="0" fontId="1" fillId="2" borderId="3" xfId="0" applyFont="1" applyFill="1" applyBorder="1" applyAlignment="1">
      <alignment horizontal="center" vertical="center" wrapText="1"/>
    </xf>
    <xf numFmtId="9" fontId="1" fillId="0" borderId="2" xfId="2" applyFont="1" applyBorder="1" applyAlignment="1">
      <alignment horizontal="center" vertical="center" wrapText="1"/>
    </xf>
    <xf numFmtId="0" fontId="0" fillId="3" borderId="2" xfId="0" applyFont="1" applyFill="1" applyBorder="1" applyAlignment="1">
      <alignment horizontal="left" vertical="center" wrapText="1"/>
    </xf>
    <xf numFmtId="0" fontId="0" fillId="3" borderId="2" xfId="0" applyFont="1" applyFill="1" applyBorder="1" applyAlignment="1">
      <alignment vertical="center" wrapText="1"/>
    </xf>
    <xf numFmtId="0" fontId="0" fillId="3" borderId="2" xfId="0" applyFont="1" applyFill="1" applyBorder="1" applyAlignment="1">
      <alignment horizontal="center" vertical="center" wrapText="1"/>
    </xf>
    <xf numFmtId="164" fontId="0" fillId="3" borderId="0" xfId="0" applyNumberFormat="1" applyFill="1" applyAlignment="1">
      <alignment horizontal="center"/>
    </xf>
    <xf numFmtId="164" fontId="0" fillId="3" borderId="5" xfId="0" applyNumberFormat="1" applyFont="1" applyFill="1" applyBorder="1" applyAlignment="1">
      <alignment horizontal="center" vertical="center" wrapText="1"/>
    </xf>
    <xf numFmtId="164" fontId="0" fillId="3" borderId="4"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wrapText="1"/>
    </xf>
    <xf numFmtId="0" fontId="5" fillId="0" borderId="2" xfId="0" applyFont="1" applyBorder="1" applyAlignment="1">
      <alignment vertical="center" wrapText="1"/>
    </xf>
    <xf numFmtId="164" fontId="0" fillId="3" borderId="18"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3" borderId="4" xfId="0" applyFont="1" applyFill="1" applyBorder="1" applyAlignment="1">
      <alignment vertical="center" wrapText="1"/>
    </xf>
    <xf numFmtId="164" fontId="1" fillId="3" borderId="4"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0" fontId="1" fillId="0" borderId="17" xfId="0" applyFont="1" applyBorder="1" applyAlignment="1">
      <alignment vertical="center" wrapText="1"/>
    </xf>
    <xf numFmtId="0" fontId="0" fillId="3" borderId="2" xfId="0" applyFill="1" applyBorder="1" applyAlignment="1">
      <alignment horizontal="center" vertical="center" wrapText="1"/>
    </xf>
    <xf numFmtId="165" fontId="0" fillId="0" borderId="0" xfId="3" applyNumberFormat="1" applyFont="1"/>
    <xf numFmtId="165" fontId="1" fillId="2" borderId="16" xfId="3" applyNumberFormat="1" applyFont="1" applyFill="1" applyBorder="1" applyAlignment="1">
      <alignment horizontal="center" vertical="center" wrapText="1"/>
    </xf>
    <xf numFmtId="165" fontId="1" fillId="2" borderId="3" xfId="3" applyNumberFormat="1" applyFont="1" applyFill="1" applyBorder="1" applyAlignment="1">
      <alignment horizontal="center" vertical="center" wrapText="1"/>
    </xf>
    <xf numFmtId="0" fontId="3" fillId="3" borderId="2" xfId="0" applyFont="1" applyFill="1" applyBorder="1" applyAlignment="1">
      <alignment vertical="center" wrapText="1"/>
    </xf>
    <xf numFmtId="0" fontId="1" fillId="0" borderId="0" xfId="0" applyFont="1" applyBorder="1" applyAlignment="1">
      <alignment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164" fontId="1" fillId="3" borderId="0" xfId="0" applyNumberFormat="1" applyFont="1" applyFill="1" applyBorder="1" applyAlignment="1">
      <alignment horizontal="center" vertical="center" wrapText="1"/>
    </xf>
    <xf numFmtId="0" fontId="1" fillId="0" borderId="0" xfId="0" applyFont="1" applyBorder="1" applyAlignment="1">
      <alignment horizontal="left" vertical="center" wrapText="1"/>
    </xf>
    <xf numFmtId="165" fontId="1" fillId="0" borderId="0" xfId="3" applyNumberFormat="1" applyFont="1" applyBorder="1" applyAlignment="1">
      <alignment vertical="center" wrapText="1"/>
    </xf>
    <xf numFmtId="0" fontId="0" fillId="0" borderId="0" xfId="0" applyBorder="1"/>
    <xf numFmtId="0" fontId="0" fillId="0" borderId="0" xfId="0" applyBorder="1" applyAlignment="1"/>
    <xf numFmtId="0" fontId="0" fillId="0" borderId="0" xfId="0" applyBorder="1" applyAlignment="1">
      <alignment horizontal="center"/>
    </xf>
    <xf numFmtId="164" fontId="0" fillId="3" borderId="0" xfId="0" applyNumberFormat="1" applyFill="1" applyBorder="1" applyAlignment="1">
      <alignment horizontal="center"/>
    </xf>
    <xf numFmtId="0" fontId="0" fillId="0" borderId="0" xfId="0" applyBorder="1" applyAlignment="1">
      <alignment horizontal="left"/>
    </xf>
    <xf numFmtId="165" fontId="0" fillId="0" borderId="0" xfId="3" applyNumberFormat="1" applyFont="1" applyBorder="1"/>
    <xf numFmtId="166" fontId="1" fillId="0" borderId="2" xfId="0" applyNumberFormat="1" applyFont="1" applyBorder="1" applyAlignment="1">
      <alignment horizontal="center" vertical="center" wrapText="1"/>
    </xf>
    <xf numFmtId="167" fontId="0" fillId="0" borderId="5" xfId="4" applyNumberFormat="1" applyFont="1" applyBorder="1" applyAlignment="1">
      <alignment vertical="center" wrapText="1"/>
    </xf>
    <xf numFmtId="167" fontId="0" fillId="3" borderId="5" xfId="4" applyNumberFormat="1" applyFont="1" applyFill="1" applyBorder="1" applyAlignment="1">
      <alignment vertical="center" wrapText="1"/>
    </xf>
    <xf numFmtId="167" fontId="0" fillId="0" borderId="2" xfId="4" applyNumberFormat="1" applyFont="1" applyBorder="1" applyAlignment="1">
      <alignment vertical="center" wrapText="1"/>
    </xf>
    <xf numFmtId="167" fontId="0" fillId="3" borderId="2" xfId="4" applyNumberFormat="1" applyFont="1" applyFill="1" applyBorder="1" applyAlignment="1">
      <alignment vertical="center" wrapText="1"/>
    </xf>
    <xf numFmtId="0" fontId="0" fillId="0" borderId="2" xfId="0" applyBorder="1" applyAlignment="1"/>
    <xf numFmtId="0" fontId="0" fillId="3" borderId="0" xfId="0" applyFont="1" applyFill="1" applyBorder="1" applyAlignment="1">
      <alignment vertical="center" wrapText="1"/>
    </xf>
    <xf numFmtId="0" fontId="5" fillId="3" borderId="2" xfId="0" applyFont="1" applyFill="1" applyBorder="1" applyAlignment="1">
      <alignment vertical="center" wrapText="1"/>
    </xf>
    <xf numFmtId="0" fontId="5" fillId="3" borderId="2" xfId="0"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0" fontId="0"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3" borderId="5" xfId="0" applyFont="1" applyFill="1" applyBorder="1" applyAlignment="1">
      <alignment vertical="center" wrapText="1"/>
    </xf>
    <xf numFmtId="0" fontId="1" fillId="3" borderId="4" xfId="0" applyFont="1" applyFill="1" applyBorder="1" applyAlignment="1">
      <alignment horizontal="left" vertical="center" wrapText="1"/>
    </xf>
    <xf numFmtId="43" fontId="0" fillId="0" borderId="0" xfId="3" applyFont="1" applyAlignment="1">
      <alignment horizontal="left"/>
    </xf>
    <xf numFmtId="43" fontId="1" fillId="2" borderId="7" xfId="3" applyFont="1" applyFill="1" applyBorder="1" applyAlignment="1">
      <alignment horizontal="left" vertical="center" wrapText="1"/>
    </xf>
    <xf numFmtId="43" fontId="0" fillId="0" borderId="5" xfId="3" applyFont="1" applyBorder="1" applyAlignment="1">
      <alignment horizontal="left" vertical="center" wrapText="1"/>
    </xf>
    <xf numFmtId="43" fontId="0" fillId="3" borderId="2" xfId="3" applyFont="1" applyFill="1" applyBorder="1" applyAlignment="1">
      <alignment horizontal="left" vertical="center" wrapText="1"/>
    </xf>
    <xf numFmtId="43" fontId="0" fillId="0" borderId="2" xfId="3" applyFont="1" applyBorder="1" applyAlignment="1">
      <alignment horizontal="left" vertical="center" wrapText="1"/>
    </xf>
    <xf numFmtId="43" fontId="0" fillId="0" borderId="4" xfId="3" applyFont="1" applyBorder="1" applyAlignment="1">
      <alignment horizontal="left" vertical="center" wrapText="1"/>
    </xf>
    <xf numFmtId="43" fontId="1" fillId="0" borderId="2" xfId="3" applyFont="1" applyBorder="1" applyAlignment="1">
      <alignment horizontal="left" vertical="center" wrapText="1"/>
    </xf>
    <xf numFmtId="43" fontId="1" fillId="3" borderId="2" xfId="3" applyFont="1" applyFill="1" applyBorder="1" applyAlignment="1">
      <alignment horizontal="left" vertical="center" wrapText="1"/>
    </xf>
    <xf numFmtId="43" fontId="1" fillId="0" borderId="5" xfId="3" applyFont="1" applyBorder="1" applyAlignment="1">
      <alignment horizontal="left" vertical="center" wrapText="1"/>
    </xf>
    <xf numFmtId="43" fontId="1" fillId="0" borderId="0" xfId="3" applyFont="1" applyBorder="1" applyAlignment="1">
      <alignment horizontal="left" vertical="center" wrapText="1"/>
    </xf>
    <xf numFmtId="43" fontId="0" fillId="0" borderId="0" xfId="3" applyFont="1" applyBorder="1" applyAlignment="1">
      <alignment horizontal="left"/>
    </xf>
    <xf numFmtId="0" fontId="0" fillId="3" borderId="4" xfId="0" applyFont="1" applyFill="1" applyBorder="1" applyAlignment="1">
      <alignment vertical="center" wrapText="1"/>
    </xf>
    <xf numFmtId="0" fontId="0" fillId="3" borderId="4" xfId="0" applyFont="1" applyFill="1" applyBorder="1" applyAlignment="1">
      <alignment horizontal="left" vertical="center" wrapText="1"/>
    </xf>
    <xf numFmtId="0" fontId="0" fillId="3" borderId="0" xfId="0" applyFill="1"/>
    <xf numFmtId="0" fontId="0" fillId="3" borderId="5" xfId="0" applyFont="1" applyFill="1" applyBorder="1" applyAlignment="1">
      <alignment horizontal="center" vertical="center" wrapText="1"/>
    </xf>
    <xf numFmtId="0" fontId="0" fillId="3" borderId="5" xfId="0" applyFont="1" applyFill="1" applyBorder="1" applyAlignment="1">
      <alignment horizontal="left" vertical="center" wrapText="1"/>
    </xf>
    <xf numFmtId="4" fontId="8" fillId="0" borderId="0" xfId="0" applyNumberFormat="1" applyFont="1" applyAlignment="1">
      <alignment horizontal="justify" vertical="center"/>
    </xf>
    <xf numFmtId="4" fontId="3" fillId="0" borderId="0" xfId="0" applyNumberFormat="1" applyFont="1" applyAlignment="1">
      <alignment horizontal="justify" vertical="center"/>
    </xf>
    <xf numFmtId="3" fontId="8" fillId="0" borderId="0" xfId="0" applyNumberFormat="1" applyFont="1" applyAlignment="1">
      <alignment horizontal="justify" vertical="center"/>
    </xf>
    <xf numFmtId="3" fontId="9" fillId="0" borderId="0" xfId="0" applyNumberFormat="1" applyFont="1" applyAlignment="1">
      <alignment horizontal="justify" vertical="center"/>
    </xf>
    <xf numFmtId="0" fontId="0" fillId="0" borderId="0" xfId="0"/>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164" fontId="1" fillId="3" borderId="2" xfId="0" applyNumberFormat="1" applyFont="1" applyFill="1" applyBorder="1" applyAlignment="1">
      <alignment horizontal="center" vertical="center" wrapText="1"/>
    </xf>
    <xf numFmtId="167" fontId="0" fillId="0" borderId="5" xfId="4" applyNumberFormat="1" applyFont="1" applyBorder="1" applyAlignment="1">
      <alignment vertical="center" wrapText="1"/>
    </xf>
    <xf numFmtId="43" fontId="1" fillId="0" borderId="2" xfId="3" applyFont="1" applyBorder="1" applyAlignment="1">
      <alignment horizontal="left" vertical="center" wrapText="1"/>
    </xf>
    <xf numFmtId="0" fontId="0" fillId="0" borderId="0" xfId="0"/>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0" fillId="0" borderId="4" xfId="0"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167" fontId="0" fillId="0" borderId="5" xfId="4" applyNumberFormat="1" applyFont="1" applyBorder="1" applyAlignment="1">
      <alignment vertical="center" wrapText="1"/>
    </xf>
    <xf numFmtId="43" fontId="1" fillId="0" borderId="2" xfId="3" applyFont="1" applyBorder="1" applyAlignment="1">
      <alignment horizontal="left" vertical="center" wrapText="1"/>
    </xf>
    <xf numFmtId="0" fontId="0" fillId="0" borderId="5" xfId="0" applyBorder="1" applyAlignment="1">
      <alignment horizontal="center" vertical="center" wrapText="1"/>
    </xf>
    <xf numFmtId="0" fontId="0" fillId="0" borderId="0" xfId="0"/>
    <xf numFmtId="0" fontId="0" fillId="0" borderId="2" xfId="0" applyFont="1" applyBorder="1" applyAlignment="1">
      <alignment vertical="center" wrapText="1"/>
    </xf>
    <xf numFmtId="0" fontId="1" fillId="0" borderId="2" xfId="0" applyFont="1" applyBorder="1" applyAlignment="1">
      <alignment vertical="center" wrapText="1"/>
    </xf>
    <xf numFmtId="0" fontId="0" fillId="0" borderId="4" xfId="0" applyFont="1" applyBorder="1" applyAlignment="1">
      <alignment vertical="center" wrapText="1"/>
    </xf>
    <xf numFmtId="0" fontId="1" fillId="0" borderId="4" xfId="0" applyFont="1" applyBorder="1" applyAlignment="1">
      <alignment vertical="center" wrapText="1"/>
    </xf>
    <xf numFmtId="0" fontId="1" fillId="0" borderId="2" xfId="0" applyFont="1" applyBorder="1" applyAlignment="1">
      <alignment horizontal="left" vertical="center" wrapText="1"/>
    </xf>
    <xf numFmtId="0" fontId="1" fillId="3" borderId="2" xfId="0" applyFont="1" applyFill="1" applyBorder="1" applyAlignment="1">
      <alignment vertical="center" wrapText="1"/>
    </xf>
    <xf numFmtId="0" fontId="0" fillId="0" borderId="2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left" vertical="center" wrapText="1"/>
    </xf>
    <xf numFmtId="0" fontId="1" fillId="0" borderId="4" xfId="0" applyFont="1" applyBorder="1"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Font="1" applyBorder="1" applyAlignment="1">
      <alignment horizontal="center" vertical="center" wrapText="1"/>
    </xf>
    <xf numFmtId="167" fontId="0" fillId="0" borderId="5" xfId="4" applyNumberFormat="1" applyFont="1" applyBorder="1" applyAlignment="1">
      <alignment vertical="center" wrapText="1"/>
    </xf>
    <xf numFmtId="43" fontId="0" fillId="0" borderId="2" xfId="3" applyFont="1" applyBorder="1" applyAlignment="1">
      <alignment horizontal="left" vertical="center" wrapText="1"/>
    </xf>
    <xf numFmtId="43" fontId="1" fillId="0" borderId="2" xfId="3" applyFont="1" applyBorder="1" applyAlignment="1">
      <alignment horizontal="left" vertical="center" wrapText="1"/>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1" fillId="0" borderId="20" xfId="0" applyFont="1" applyBorder="1" applyAlignment="1">
      <alignment horizontal="center" vertical="center" wrapText="1"/>
    </xf>
    <xf numFmtId="164" fontId="0" fillId="3" borderId="4"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0" fontId="0" fillId="0" borderId="0" xfId="0"/>
    <xf numFmtId="0" fontId="1" fillId="0" borderId="2" xfId="0" applyFont="1" applyBorder="1" applyAlignment="1">
      <alignment vertical="center" wrapText="1"/>
    </xf>
    <xf numFmtId="0" fontId="1" fillId="0" borderId="2" xfId="0" applyFont="1" applyBorder="1" applyAlignment="1">
      <alignment horizontal="left"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164" fontId="1" fillId="3" borderId="2"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167" fontId="0" fillId="0" borderId="5" xfId="4" applyNumberFormat="1" applyFont="1" applyBorder="1" applyAlignment="1">
      <alignment vertical="center" wrapText="1"/>
    </xf>
    <xf numFmtId="43" fontId="1" fillId="0" borderId="2" xfId="3" applyFont="1" applyBorder="1" applyAlignment="1">
      <alignment horizontal="left" vertical="center" wrapText="1"/>
    </xf>
    <xf numFmtId="0" fontId="0" fillId="2" borderId="9" xfId="0" applyFont="1" applyFill="1" applyBorder="1" applyAlignment="1">
      <alignment vertical="center" wrapText="1"/>
    </xf>
    <xf numFmtId="0" fontId="0" fillId="2" borderId="1" xfId="0" applyFont="1" applyFill="1" applyBorder="1" applyAlignment="1">
      <alignment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22" xfId="0" applyFont="1" applyFill="1" applyBorder="1" applyAlignment="1">
      <alignment vertical="center" wrapText="1"/>
    </xf>
    <xf numFmtId="0" fontId="0" fillId="2" borderId="21" xfId="0" applyFont="1" applyFill="1" applyBorder="1" applyAlignment="1">
      <alignment vertical="center" wrapText="1"/>
    </xf>
    <xf numFmtId="164" fontId="0" fillId="2" borderId="9" xfId="0" applyNumberFormat="1" applyFont="1" applyFill="1" applyBorder="1" applyAlignment="1">
      <alignment horizontal="center" vertical="center" wrapText="1"/>
    </xf>
    <xf numFmtId="164" fontId="0" fillId="2" borderId="1" xfId="0" applyNumberFormat="1" applyFont="1" applyFill="1" applyBorder="1" applyAlignment="1">
      <alignment horizontal="center" vertical="center" wrapText="1"/>
    </xf>
  </cellXfs>
  <cellStyles count="5">
    <cellStyle name="Comma" xfId="3" builtinId="3"/>
    <cellStyle name="Currency" xfId="4" builtinId="4"/>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ehruz@habitat.tj" TargetMode="External"/><Relationship Id="rId13" Type="http://schemas.openxmlformats.org/officeDocument/2006/relationships/printerSettings" Target="../printerSettings/printerSettings1.bin"/><Relationship Id="rId3" Type="http://schemas.openxmlformats.org/officeDocument/2006/relationships/hyperlink" Target="mailto:khursheda.aknazarova@undp.org" TargetMode="External"/><Relationship Id="rId7" Type="http://schemas.openxmlformats.org/officeDocument/2006/relationships/hyperlink" Target="mailto:behruz@habitat.tj" TargetMode="External"/><Relationship Id="rId12" Type="http://schemas.openxmlformats.org/officeDocument/2006/relationships/hyperlink" Target="mailto:rano.mansurova@acted.org" TargetMode="External"/><Relationship Id="rId2" Type="http://schemas.openxmlformats.org/officeDocument/2006/relationships/hyperlink" Target="mailto:sodinashoev@caritas.ch" TargetMode="External"/><Relationship Id="rId1" Type="http://schemas.openxmlformats.org/officeDocument/2006/relationships/hyperlink" Target="mailto:cesvi_taj@cesvioverseas.org" TargetMode="External"/><Relationship Id="rId6" Type="http://schemas.openxmlformats.org/officeDocument/2006/relationships/hyperlink" Target="mailto:behruz@habitat.tj" TargetMode="External"/><Relationship Id="rId11" Type="http://schemas.openxmlformats.org/officeDocument/2006/relationships/hyperlink" Target="mailto:behruz@habitat.tj" TargetMode="External"/><Relationship Id="rId5" Type="http://schemas.openxmlformats.org/officeDocument/2006/relationships/hyperlink" Target="mailto:cesvi_taj@cesvioverseas.org" TargetMode="External"/><Relationship Id="rId15" Type="http://schemas.openxmlformats.org/officeDocument/2006/relationships/comments" Target="../comments1.xml"/><Relationship Id="rId10" Type="http://schemas.openxmlformats.org/officeDocument/2006/relationships/hyperlink" Target="mailto:behruz@habitat.tj" TargetMode="External"/><Relationship Id="rId4" Type="http://schemas.openxmlformats.org/officeDocument/2006/relationships/hyperlink" Target="mailto:cesvi_taj@cesvioverseas.org" TargetMode="External"/><Relationship Id="rId9" Type="http://schemas.openxmlformats.org/officeDocument/2006/relationships/hyperlink" Target="mailto:behruz@habitat.tj"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D263"/>
  <sheetViews>
    <sheetView tabSelected="1" zoomScale="73" zoomScaleNormal="73" workbookViewId="0">
      <pane ySplit="4" topLeftCell="A30" activePane="bottomLeft" state="frozen"/>
      <selection activeCell="D1" sqref="D1"/>
      <selection pane="bottomLeft" activeCell="M286" sqref="M286"/>
    </sheetView>
  </sheetViews>
  <sheetFormatPr defaultRowHeight="15" x14ac:dyDescent="0.25"/>
  <cols>
    <col min="2" max="2" width="9.140625" style="29"/>
    <col min="3" max="3" width="25.5703125" style="39" customWidth="1"/>
    <col min="4" max="4" width="19.28515625" style="39" customWidth="1"/>
    <col min="5" max="5" width="15" style="39" customWidth="1"/>
    <col min="6" max="6" width="33.28515625" style="1" customWidth="1"/>
    <col min="7" max="7" width="20" style="50" customWidth="1"/>
    <col min="8" max="8" width="19.28515625" style="50" customWidth="1"/>
    <col min="9" max="9" width="26.140625" style="1" customWidth="1"/>
    <col min="10" max="10" width="70.7109375" style="39" customWidth="1"/>
    <col min="11" max="11" width="17.140625" style="1" customWidth="1"/>
    <col min="12" max="12" width="14.85546875" style="1" customWidth="1"/>
    <col min="13" max="13" width="13.7109375" style="1" customWidth="1"/>
    <col min="14" max="14" width="13.85546875" style="1" customWidth="1"/>
    <col min="15" max="15" width="15.42578125" style="1" customWidth="1"/>
    <col min="16" max="16" width="16.28515625" style="1" customWidth="1"/>
    <col min="17" max="17" width="45" style="1" customWidth="1"/>
    <col min="18" max="18" width="18.85546875" customWidth="1"/>
    <col min="19" max="19" width="18.5703125" style="93" customWidth="1"/>
    <col min="20" max="21" width="16.85546875" customWidth="1"/>
    <col min="22" max="22" width="16.85546875" style="63" customWidth="1"/>
    <col min="23" max="23" width="16.140625" style="1" customWidth="1"/>
    <col min="24" max="24" width="12.7109375" style="1" customWidth="1"/>
    <col min="25" max="25" width="40.28515625" style="1" customWidth="1"/>
    <col min="26" max="26" width="17.28515625" style="11" customWidth="1"/>
    <col min="27" max="27" width="21.140625" style="11" customWidth="1"/>
    <col min="28" max="28" width="30.140625" style="11" customWidth="1"/>
    <col min="29" max="29" width="15.140625" style="11" customWidth="1"/>
  </cols>
  <sheetData>
    <row r="2" spans="2:29" ht="15.75" thickBot="1" x14ac:dyDescent="0.3"/>
    <row r="3" spans="2:29" ht="79.5" customHeight="1" thickBot="1" x14ac:dyDescent="0.3">
      <c r="B3" s="173" t="s">
        <v>591</v>
      </c>
      <c r="C3" s="187" t="s">
        <v>570</v>
      </c>
      <c r="D3" s="171" t="s">
        <v>571</v>
      </c>
      <c r="E3" s="171" t="s">
        <v>572</v>
      </c>
      <c r="F3" s="177" t="s">
        <v>0</v>
      </c>
      <c r="G3" s="189" t="s">
        <v>1</v>
      </c>
      <c r="H3" s="189" t="s">
        <v>2</v>
      </c>
      <c r="I3" s="177" t="s">
        <v>3</v>
      </c>
      <c r="J3" s="175" t="s">
        <v>7</v>
      </c>
      <c r="K3" s="181" t="s">
        <v>4</v>
      </c>
      <c r="L3" s="182"/>
      <c r="M3" s="182"/>
      <c r="N3" s="182"/>
      <c r="O3" s="182"/>
      <c r="P3" s="183"/>
      <c r="Q3" s="177" t="s">
        <v>8</v>
      </c>
      <c r="R3" s="184" t="s">
        <v>9</v>
      </c>
      <c r="S3" s="185"/>
      <c r="T3" s="186"/>
      <c r="U3" s="44" t="s">
        <v>585</v>
      </c>
      <c r="V3" s="64"/>
      <c r="W3" s="181" t="s">
        <v>13</v>
      </c>
      <c r="X3" s="183"/>
      <c r="Y3" s="175" t="s">
        <v>32</v>
      </c>
      <c r="Z3" s="179" t="s">
        <v>33</v>
      </c>
      <c r="AA3" s="180"/>
      <c r="AB3" s="180"/>
      <c r="AC3" s="175" t="s">
        <v>14</v>
      </c>
    </row>
    <row r="4" spans="2:29" ht="30.75" thickBot="1" x14ac:dyDescent="0.3">
      <c r="B4" s="174"/>
      <c r="C4" s="188"/>
      <c r="D4" s="172"/>
      <c r="E4" s="172"/>
      <c r="F4" s="178"/>
      <c r="G4" s="190"/>
      <c r="H4" s="190"/>
      <c r="I4" s="178"/>
      <c r="J4" s="176"/>
      <c r="K4" s="6" t="s">
        <v>6</v>
      </c>
      <c r="L4" s="5" t="s">
        <v>16</v>
      </c>
      <c r="M4" s="5" t="s">
        <v>15</v>
      </c>
      <c r="N4" s="5" t="s">
        <v>17</v>
      </c>
      <c r="O4" s="5" t="s">
        <v>18</v>
      </c>
      <c r="P4" s="7" t="s">
        <v>5</v>
      </c>
      <c r="Q4" s="178"/>
      <c r="R4" s="6" t="s">
        <v>10</v>
      </c>
      <c r="S4" s="94" t="s">
        <v>11</v>
      </c>
      <c r="T4" s="7" t="s">
        <v>12</v>
      </c>
      <c r="U4" s="45" t="s">
        <v>586</v>
      </c>
      <c r="V4" s="65" t="s">
        <v>587</v>
      </c>
      <c r="W4" s="37" t="s">
        <v>19</v>
      </c>
      <c r="X4" s="38" t="s">
        <v>20</v>
      </c>
      <c r="Y4" s="176"/>
      <c r="Z4" s="8" t="s">
        <v>34</v>
      </c>
      <c r="AA4" s="8" t="s">
        <v>35</v>
      </c>
      <c r="AB4" s="36" t="s">
        <v>36</v>
      </c>
      <c r="AC4" s="176"/>
    </row>
    <row r="5" spans="2:29" s="162" customFormat="1" ht="136.5" customHeight="1" x14ac:dyDescent="0.25">
      <c r="B5" s="165">
        <v>1</v>
      </c>
      <c r="C5" s="4" t="s">
        <v>21</v>
      </c>
      <c r="D5" s="4"/>
      <c r="E5" s="4" t="s">
        <v>27</v>
      </c>
      <c r="F5" s="27" t="s">
        <v>22</v>
      </c>
      <c r="G5" s="51">
        <v>41821</v>
      </c>
      <c r="H5" s="51">
        <v>43252</v>
      </c>
      <c r="I5" s="27" t="s">
        <v>23</v>
      </c>
      <c r="J5" s="4" t="s">
        <v>24</v>
      </c>
      <c r="K5" s="27">
        <v>1</v>
      </c>
      <c r="L5" s="27">
        <v>1</v>
      </c>
      <c r="M5" s="27">
        <v>1</v>
      </c>
      <c r="N5" s="27"/>
      <c r="O5" s="27"/>
      <c r="P5" s="27"/>
      <c r="Q5" s="27" t="s">
        <v>25</v>
      </c>
      <c r="R5" s="4" t="s">
        <v>27</v>
      </c>
      <c r="S5" s="95">
        <v>641000</v>
      </c>
      <c r="T5" s="4" t="s">
        <v>26</v>
      </c>
      <c r="U5" s="4">
        <v>0.83</v>
      </c>
      <c r="V5" s="169">
        <f t="shared" ref="V5:V36" si="0">+U5*S5</f>
        <v>532030</v>
      </c>
      <c r="W5" s="27"/>
      <c r="X5" s="27">
        <v>1</v>
      </c>
      <c r="Y5" s="27" t="s">
        <v>37</v>
      </c>
      <c r="Z5" s="22" t="s">
        <v>39</v>
      </c>
      <c r="AA5" s="22" t="s">
        <v>666</v>
      </c>
      <c r="AB5" s="19" t="s">
        <v>40</v>
      </c>
      <c r="AC5" s="22" t="s">
        <v>38</v>
      </c>
    </row>
    <row r="6" spans="2:29" ht="123" customHeight="1" x14ac:dyDescent="0.25">
      <c r="B6" s="30">
        <v>2</v>
      </c>
      <c r="C6" s="2" t="s">
        <v>21</v>
      </c>
      <c r="D6" s="2"/>
      <c r="E6" s="2" t="s">
        <v>30</v>
      </c>
      <c r="F6" s="41" t="s">
        <v>28</v>
      </c>
      <c r="G6" s="52">
        <v>42401</v>
      </c>
      <c r="H6" s="52">
        <v>42856</v>
      </c>
      <c r="I6" s="41" t="s">
        <v>30</v>
      </c>
      <c r="J6" s="9" t="s">
        <v>29</v>
      </c>
      <c r="K6" s="24">
        <v>1</v>
      </c>
      <c r="L6" s="24">
        <v>1</v>
      </c>
      <c r="M6" s="24">
        <v>1</v>
      </c>
      <c r="N6" s="24"/>
      <c r="O6" s="24"/>
      <c r="P6" s="24"/>
      <c r="Q6" s="41" t="s">
        <v>31</v>
      </c>
      <c r="R6" s="2" t="s">
        <v>30</v>
      </c>
      <c r="S6" s="96">
        <v>300000</v>
      </c>
      <c r="T6" s="48" t="s">
        <v>75</v>
      </c>
      <c r="U6" s="48">
        <v>1.1200000000000001</v>
      </c>
      <c r="V6" s="81">
        <f t="shared" si="0"/>
        <v>336000.00000000006</v>
      </c>
      <c r="W6" s="24"/>
      <c r="X6" s="24">
        <v>1</v>
      </c>
      <c r="Y6" s="24" t="s">
        <v>42</v>
      </c>
      <c r="Z6" s="25" t="s">
        <v>39</v>
      </c>
      <c r="AA6" s="25" t="s">
        <v>41</v>
      </c>
      <c r="AB6" s="25" t="s">
        <v>40</v>
      </c>
      <c r="AC6" s="25" t="s">
        <v>38</v>
      </c>
    </row>
    <row r="7" spans="2:29" ht="129.75" customHeight="1" x14ac:dyDescent="0.25">
      <c r="B7" s="30">
        <v>2</v>
      </c>
      <c r="C7" s="2" t="s">
        <v>21</v>
      </c>
      <c r="D7" s="2"/>
      <c r="E7" s="2" t="s">
        <v>21</v>
      </c>
      <c r="F7" s="41" t="s">
        <v>28</v>
      </c>
      <c r="G7" s="52">
        <v>42401</v>
      </c>
      <c r="H7" s="52">
        <v>42856</v>
      </c>
      <c r="I7" s="89" t="s">
        <v>21</v>
      </c>
      <c r="J7" s="9" t="s">
        <v>29</v>
      </c>
      <c r="K7" s="27"/>
      <c r="L7" s="24"/>
      <c r="M7" s="24"/>
      <c r="N7" s="24"/>
      <c r="O7" s="24"/>
      <c r="P7" s="24"/>
      <c r="Q7" s="41" t="s">
        <v>31</v>
      </c>
      <c r="R7" s="2" t="s">
        <v>21</v>
      </c>
      <c r="S7" s="96">
        <v>51293</v>
      </c>
      <c r="T7" s="48" t="s">
        <v>75</v>
      </c>
      <c r="U7" s="48">
        <v>1.1200000000000001</v>
      </c>
      <c r="V7" s="80">
        <f t="shared" si="0"/>
        <v>57448.160000000003</v>
      </c>
      <c r="W7" s="24"/>
      <c r="X7" s="24">
        <v>1</v>
      </c>
      <c r="Y7" s="24" t="s">
        <v>42</v>
      </c>
      <c r="Z7" s="25" t="s">
        <v>39</v>
      </c>
      <c r="AA7" s="25" t="s">
        <v>41</v>
      </c>
      <c r="AB7" s="25" t="s">
        <v>40</v>
      </c>
      <c r="AC7" s="25" t="s">
        <v>38</v>
      </c>
    </row>
    <row r="8" spans="2:29" ht="75.75" customHeight="1" x14ac:dyDescent="0.25">
      <c r="B8" s="30">
        <v>3</v>
      </c>
      <c r="C8" s="2" t="s">
        <v>21</v>
      </c>
      <c r="D8" s="2"/>
      <c r="E8" s="2" t="s">
        <v>30</v>
      </c>
      <c r="F8" s="41" t="s">
        <v>43</v>
      </c>
      <c r="G8" s="53">
        <v>41760</v>
      </c>
      <c r="H8" s="53">
        <v>42217</v>
      </c>
      <c r="I8" s="41" t="s">
        <v>30</v>
      </c>
      <c r="J8" s="9" t="s">
        <v>44</v>
      </c>
      <c r="K8" s="24">
        <v>1</v>
      </c>
      <c r="L8" s="24">
        <v>1</v>
      </c>
      <c r="M8" s="24">
        <v>1</v>
      </c>
      <c r="N8" s="24"/>
      <c r="O8" s="24"/>
      <c r="P8" s="24"/>
      <c r="Q8" s="41" t="s">
        <v>45</v>
      </c>
      <c r="R8" s="2" t="s">
        <v>30</v>
      </c>
      <c r="S8" s="97">
        <v>450000</v>
      </c>
      <c r="T8" s="48" t="s">
        <v>75</v>
      </c>
      <c r="U8" s="2">
        <v>1.21</v>
      </c>
      <c r="V8" s="80">
        <f t="shared" si="0"/>
        <v>544500</v>
      </c>
      <c r="W8" s="24"/>
      <c r="X8" s="24">
        <v>1</v>
      </c>
      <c r="Y8" s="24" t="s">
        <v>46</v>
      </c>
      <c r="Z8" s="25" t="s">
        <v>39</v>
      </c>
      <c r="AA8" s="25" t="s">
        <v>41</v>
      </c>
      <c r="AB8" s="25" t="s">
        <v>40</v>
      </c>
      <c r="AC8" s="25" t="s">
        <v>38</v>
      </c>
    </row>
    <row r="9" spans="2:29" ht="86.25" customHeight="1" x14ac:dyDescent="0.25">
      <c r="B9" s="30">
        <v>3</v>
      </c>
      <c r="C9" s="2" t="s">
        <v>21</v>
      </c>
      <c r="D9" s="2"/>
      <c r="E9" s="2" t="s">
        <v>21</v>
      </c>
      <c r="F9" s="41" t="s">
        <v>43</v>
      </c>
      <c r="G9" s="53">
        <v>41760</v>
      </c>
      <c r="H9" s="53">
        <v>42217</v>
      </c>
      <c r="I9" s="24" t="s">
        <v>21</v>
      </c>
      <c r="J9" s="9" t="s">
        <v>44</v>
      </c>
      <c r="K9" s="27"/>
      <c r="L9" s="27"/>
      <c r="M9" s="27"/>
      <c r="N9" s="27"/>
      <c r="O9" s="27"/>
      <c r="P9" s="27"/>
      <c r="Q9" s="41" t="s">
        <v>45</v>
      </c>
      <c r="R9" s="9" t="s">
        <v>21</v>
      </c>
      <c r="S9" s="98">
        <v>92169</v>
      </c>
      <c r="T9" s="48" t="s">
        <v>75</v>
      </c>
      <c r="U9" s="2">
        <v>1.21</v>
      </c>
      <c r="V9" s="80">
        <f t="shared" si="0"/>
        <v>111524.48999999999</v>
      </c>
      <c r="W9" s="24"/>
      <c r="X9" s="24">
        <f>X8</f>
        <v>1</v>
      </c>
      <c r="Y9" s="24" t="str">
        <f>Y8</f>
        <v>DIPECHO VII</v>
      </c>
      <c r="Z9" s="25" t="s">
        <v>39</v>
      </c>
      <c r="AA9" s="25" t="s">
        <v>41</v>
      </c>
      <c r="AB9" s="25" t="s">
        <v>40</v>
      </c>
      <c r="AC9" s="25" t="s">
        <v>38</v>
      </c>
    </row>
    <row r="10" spans="2:29" ht="72.75" customHeight="1" x14ac:dyDescent="0.25">
      <c r="B10" s="30">
        <v>4</v>
      </c>
      <c r="C10" s="2" t="s">
        <v>21</v>
      </c>
      <c r="D10" s="2"/>
      <c r="E10" s="2" t="s">
        <v>30</v>
      </c>
      <c r="F10" s="41" t="s">
        <v>47</v>
      </c>
      <c r="G10" s="52">
        <v>41030</v>
      </c>
      <c r="H10" s="52">
        <v>41456</v>
      </c>
      <c r="I10" s="166" t="s">
        <v>30</v>
      </c>
      <c r="J10" s="13" t="s">
        <v>48</v>
      </c>
      <c r="K10" s="34">
        <v>1</v>
      </c>
      <c r="L10" s="41">
        <v>1</v>
      </c>
      <c r="M10" s="41">
        <v>1</v>
      </c>
      <c r="N10" s="41"/>
      <c r="O10" s="41"/>
      <c r="P10" s="41"/>
      <c r="Q10" s="41" t="s">
        <v>49</v>
      </c>
      <c r="R10" s="9" t="s">
        <v>30</v>
      </c>
      <c r="S10" s="98">
        <v>500001</v>
      </c>
      <c r="T10" s="3" t="s">
        <v>75</v>
      </c>
      <c r="U10" s="9">
        <v>1.29</v>
      </c>
      <c r="V10" s="80">
        <f t="shared" si="0"/>
        <v>645001.29</v>
      </c>
      <c r="W10" s="24"/>
      <c r="X10" s="24">
        <v>1</v>
      </c>
      <c r="Y10" s="41" t="s">
        <v>50</v>
      </c>
      <c r="Z10" s="26" t="s">
        <v>39</v>
      </c>
      <c r="AA10" s="26" t="s">
        <v>41</v>
      </c>
      <c r="AB10" s="26" t="s">
        <v>40</v>
      </c>
      <c r="AC10" s="26" t="s">
        <v>38</v>
      </c>
    </row>
    <row r="11" spans="2:29" ht="109.5" customHeight="1" x14ac:dyDescent="0.25">
      <c r="B11" s="30">
        <v>4</v>
      </c>
      <c r="C11" s="2" t="s">
        <v>21</v>
      </c>
      <c r="D11" s="2"/>
      <c r="E11" s="2" t="s">
        <v>21</v>
      </c>
      <c r="F11" s="41" t="s">
        <v>47</v>
      </c>
      <c r="G11" s="52">
        <v>41030</v>
      </c>
      <c r="H11" s="52">
        <v>41456</v>
      </c>
      <c r="I11" s="90" t="s">
        <v>21</v>
      </c>
      <c r="J11" s="13" t="s">
        <v>48</v>
      </c>
      <c r="K11" s="35"/>
      <c r="L11" s="27"/>
      <c r="M11" s="27"/>
      <c r="N11" s="27"/>
      <c r="O11" s="27"/>
      <c r="P11" s="27"/>
      <c r="Q11" s="41" t="s">
        <v>49</v>
      </c>
      <c r="R11" s="9" t="s">
        <v>21</v>
      </c>
      <c r="S11" s="98">
        <v>88235</v>
      </c>
      <c r="T11" s="3" t="s">
        <v>75</v>
      </c>
      <c r="U11" s="40">
        <v>1.29</v>
      </c>
      <c r="V11" s="80">
        <f t="shared" si="0"/>
        <v>113823.15000000001</v>
      </c>
      <c r="W11" s="27"/>
      <c r="X11" s="27">
        <v>1</v>
      </c>
      <c r="Y11" s="27" t="str">
        <f>Y10</f>
        <v>DIPECHO VI</v>
      </c>
      <c r="Z11" s="22" t="s">
        <v>39</v>
      </c>
      <c r="AA11" s="22" t="s">
        <v>41</v>
      </c>
      <c r="AB11" s="22" t="s">
        <v>40</v>
      </c>
      <c r="AC11" s="22" t="s">
        <v>38</v>
      </c>
    </row>
    <row r="12" spans="2:29" ht="111.75" customHeight="1" x14ac:dyDescent="0.25">
      <c r="B12" s="32">
        <v>5</v>
      </c>
      <c r="C12" s="9" t="s">
        <v>21</v>
      </c>
      <c r="D12" s="9"/>
      <c r="E12" s="31" t="s">
        <v>30</v>
      </c>
      <c r="F12" s="42" t="s">
        <v>51</v>
      </c>
      <c r="G12" s="52">
        <v>39630</v>
      </c>
      <c r="H12" s="52">
        <v>40057</v>
      </c>
      <c r="I12" s="34" t="s">
        <v>30</v>
      </c>
      <c r="J12" s="13" t="s">
        <v>53</v>
      </c>
      <c r="K12" s="33">
        <v>1</v>
      </c>
      <c r="L12" s="24">
        <v>1</v>
      </c>
      <c r="M12" s="24">
        <v>1</v>
      </c>
      <c r="N12" s="24"/>
      <c r="O12" s="24"/>
      <c r="P12" s="24"/>
      <c r="Q12" s="24" t="s">
        <v>52</v>
      </c>
      <c r="R12" s="9" t="s">
        <v>30</v>
      </c>
      <c r="S12" s="98">
        <v>280000</v>
      </c>
      <c r="T12" s="15" t="s">
        <v>75</v>
      </c>
      <c r="U12" s="9">
        <v>0.68</v>
      </c>
      <c r="V12" s="80">
        <f t="shared" si="0"/>
        <v>190400</v>
      </c>
      <c r="W12" s="24"/>
      <c r="X12" s="24">
        <v>1</v>
      </c>
      <c r="Y12" s="24" t="s">
        <v>37</v>
      </c>
      <c r="Z12" s="25" t="s">
        <v>39</v>
      </c>
      <c r="AA12" s="25" t="s">
        <v>41</v>
      </c>
      <c r="AB12" s="25" t="s">
        <v>40</v>
      </c>
      <c r="AC12" s="25" t="s">
        <v>38</v>
      </c>
    </row>
    <row r="13" spans="2:29" ht="80.25" customHeight="1" x14ac:dyDescent="0.25">
      <c r="B13" s="30">
        <v>5</v>
      </c>
      <c r="C13" s="2" t="s">
        <v>21</v>
      </c>
      <c r="D13" s="2"/>
      <c r="E13" s="2" t="s">
        <v>21</v>
      </c>
      <c r="F13" s="42" t="s">
        <v>51</v>
      </c>
      <c r="G13" s="52">
        <v>39630</v>
      </c>
      <c r="H13" s="52">
        <v>40057</v>
      </c>
      <c r="I13" s="33" t="str">
        <f>I12</f>
        <v>ECHO</v>
      </c>
      <c r="J13" s="3" t="str">
        <f>J12</f>
        <v xml:space="preserve">Principal objective: To support strategies that enable local communities and institutions to better prepare for, mitigate and respond adequately to natural disasters by enhancing their capacities to cope and respond, thereby increasing their resilience and reducing their vulnerability
Specific objective: To increase the disaster awareness, preparedness and response capacity of vulnerable rural populations of Batken, Osh, Jalalabat and Sughd regions through community-based initiatives, institutional strengthening and cross-border collaboration
</v>
      </c>
      <c r="K13" s="33"/>
      <c r="L13" s="24"/>
      <c r="M13" s="24"/>
      <c r="N13" s="24"/>
      <c r="O13" s="24"/>
      <c r="P13" s="24"/>
      <c r="Q13" s="24" t="str">
        <f>Q12</f>
        <v xml:space="preserve">Spitamen, J. Rasulov, B. Gafurov districts of Sughd region, Tajikistan
Aksy district of Jalalabat region, Karasuu district of Osh region, Leilek district of Batken region, Osh, Kyrgyzstan
</v>
      </c>
      <c r="R13" s="9" t="s">
        <v>21</v>
      </c>
      <c r="S13" s="98">
        <v>59955</v>
      </c>
      <c r="T13" s="15" t="s">
        <v>75</v>
      </c>
      <c r="U13" s="9">
        <v>0.68</v>
      </c>
      <c r="V13" s="80">
        <f t="shared" si="0"/>
        <v>40769.4</v>
      </c>
      <c r="W13" s="24"/>
      <c r="X13" s="24"/>
      <c r="Y13" s="24"/>
      <c r="Z13" s="25" t="s">
        <v>39</v>
      </c>
      <c r="AA13" s="25" t="s">
        <v>41</v>
      </c>
      <c r="AB13" s="25" t="s">
        <v>40</v>
      </c>
      <c r="AC13" s="25" t="s">
        <v>38</v>
      </c>
    </row>
    <row r="14" spans="2:29" ht="175.5" customHeight="1" x14ac:dyDescent="0.25">
      <c r="B14" s="30">
        <v>6</v>
      </c>
      <c r="C14" s="2" t="s">
        <v>573</v>
      </c>
      <c r="D14" s="2"/>
      <c r="E14" s="9" t="s">
        <v>27</v>
      </c>
      <c r="F14" s="24" t="s">
        <v>263</v>
      </c>
      <c r="G14" s="53">
        <v>42583</v>
      </c>
      <c r="H14" s="52" t="s">
        <v>592</v>
      </c>
      <c r="I14" s="33" t="s">
        <v>264</v>
      </c>
      <c r="J14" s="3" t="s">
        <v>265</v>
      </c>
      <c r="K14" s="33">
        <v>1</v>
      </c>
      <c r="L14" s="24">
        <v>1</v>
      </c>
      <c r="M14" s="24">
        <v>1</v>
      </c>
      <c r="N14" s="24"/>
      <c r="O14" s="24"/>
      <c r="P14" s="24"/>
      <c r="Q14" s="24" t="s">
        <v>266</v>
      </c>
      <c r="R14" s="9" t="s">
        <v>27</v>
      </c>
      <c r="S14" s="98">
        <v>1736040</v>
      </c>
      <c r="T14" s="9" t="s">
        <v>26</v>
      </c>
      <c r="U14" s="9">
        <v>0.96</v>
      </c>
      <c r="V14" s="80">
        <f t="shared" si="0"/>
        <v>1666598.4</v>
      </c>
      <c r="W14" s="24"/>
      <c r="X14" s="24">
        <v>1</v>
      </c>
      <c r="Y14" s="24" t="s">
        <v>269</v>
      </c>
      <c r="Z14" s="25" t="s">
        <v>270</v>
      </c>
      <c r="AA14" s="25" t="s">
        <v>271</v>
      </c>
      <c r="AB14" s="25" t="s">
        <v>272</v>
      </c>
      <c r="AC14" s="25" t="s">
        <v>273</v>
      </c>
    </row>
    <row r="15" spans="2:29" ht="175.5" customHeight="1" x14ac:dyDescent="0.25">
      <c r="B15" s="30">
        <v>6</v>
      </c>
      <c r="C15" s="2" t="s">
        <v>573</v>
      </c>
      <c r="D15" s="2"/>
      <c r="E15" s="9" t="s">
        <v>268</v>
      </c>
      <c r="F15" s="24" t="s">
        <v>263</v>
      </c>
      <c r="G15" s="53">
        <v>42583</v>
      </c>
      <c r="H15" s="53" t="str">
        <f t="shared" ref="H15:J19" si="1">H14</f>
        <v xml:space="preserve">
Jul-19 </v>
      </c>
      <c r="I15" s="33" t="str">
        <f t="shared" si="1"/>
        <v>Swiss Agency for Development and Cooperation (SDC)
- Focus Humanitarian Assistance (Focus)
- Aga Khan Foundation Tajikistan (AKF)
- Mountain Society Development Support Programme in Tajikistan (MSDSP)</v>
      </c>
      <c r="J15" s="3" t="str">
        <f t="shared" si="1"/>
        <v xml:space="preserve">1) Communities and government authorities apply comprehensive land use planning and have adopted sustainable pasture, livestock and natural resources management for effective risk reduction;
2) Local communities have access and make use of livelihood opportunities and hazard risk reduction solutions for increased resilience to natural disasters.
</v>
      </c>
      <c r="K15" s="33"/>
      <c r="L15" s="24"/>
      <c r="M15" s="24"/>
      <c r="N15" s="24"/>
      <c r="O15" s="24"/>
      <c r="P15" s="24"/>
      <c r="Q15" s="24" t="str">
        <f>Q14</f>
        <v>Communities in Khorog town, Shugnan and Roshtqala districts of GBAO</v>
      </c>
      <c r="R15" s="9" t="s">
        <v>268</v>
      </c>
      <c r="S15" s="98">
        <v>903680.06</v>
      </c>
      <c r="T15" s="9" t="s">
        <v>26</v>
      </c>
      <c r="U15" s="9">
        <v>0.96</v>
      </c>
      <c r="V15" s="80">
        <f t="shared" si="0"/>
        <v>867532.85759999999</v>
      </c>
      <c r="W15" s="24"/>
      <c r="X15" s="24">
        <f t="shared" ref="X15:AC16" si="2">X14</f>
        <v>1</v>
      </c>
      <c r="Y15" s="24" t="str">
        <f t="shared" si="2"/>
        <v>Creating Opportunities in a Safe Environment (COSE) – Phase I</v>
      </c>
      <c r="Z15" s="25" t="str">
        <f t="shared" si="2"/>
        <v>Faridun Nazriev</v>
      </c>
      <c r="AA15" s="25" t="str">
        <f t="shared" si="2"/>
        <v>992 934310379</v>
      </c>
      <c r="AB15" s="25" t="str">
        <f t="shared" si="2"/>
        <v>faridun.nazriev@akdn.org</v>
      </c>
      <c r="AC15" s="25" t="str">
        <f t="shared" si="2"/>
        <v>4.05.2017</v>
      </c>
    </row>
    <row r="16" spans="2:29" ht="57.75" customHeight="1" x14ac:dyDescent="0.25">
      <c r="B16" s="30">
        <v>6</v>
      </c>
      <c r="C16" s="2" t="s">
        <v>573</v>
      </c>
      <c r="D16" s="2"/>
      <c r="E16" s="9" t="s">
        <v>267</v>
      </c>
      <c r="F16" s="24" t="s">
        <v>263</v>
      </c>
      <c r="G16" s="53">
        <v>42583</v>
      </c>
      <c r="H16" s="53" t="str">
        <f t="shared" si="1"/>
        <v xml:space="preserve">
Jul-19 </v>
      </c>
      <c r="I16" s="33" t="str">
        <f t="shared" si="1"/>
        <v>Swiss Agency for Development and Cooperation (SDC)
- Focus Humanitarian Assistance (Focus)
- Aga Khan Foundation Tajikistan (AKF)
- Mountain Society Development Support Programme in Tajikistan (MSDSP)</v>
      </c>
      <c r="J16" s="3" t="str">
        <f t="shared" si="1"/>
        <v xml:space="preserve">1) Communities and government authorities apply comprehensive land use planning and have adopted sustainable pasture, livestock and natural resources management for effective risk reduction;
2) Local communities have access and make use of livelihood opportunities and hazard risk reduction solutions for increased resilience to natural disasters.
</v>
      </c>
      <c r="K16" s="33"/>
      <c r="L16" s="24"/>
      <c r="M16" s="24"/>
      <c r="N16" s="24"/>
      <c r="O16" s="24"/>
      <c r="P16" s="24"/>
      <c r="Q16" s="24" t="str">
        <f>Q15</f>
        <v>Communities in Khorog town, Shugnan and Roshtqala districts of GBAO</v>
      </c>
      <c r="R16" s="9" t="s">
        <v>267</v>
      </c>
      <c r="S16" s="98">
        <v>870619.68</v>
      </c>
      <c r="T16" s="9" t="s">
        <v>26</v>
      </c>
      <c r="U16" s="9">
        <v>0.96</v>
      </c>
      <c r="V16" s="80">
        <f t="shared" si="0"/>
        <v>835794.89280000003</v>
      </c>
      <c r="W16" s="24"/>
      <c r="X16" s="24">
        <f t="shared" si="2"/>
        <v>1</v>
      </c>
      <c r="Y16" s="24" t="str">
        <f t="shared" si="2"/>
        <v>Creating Opportunities in a Safe Environment (COSE) – Phase I</v>
      </c>
      <c r="Z16" s="25" t="str">
        <f t="shared" si="2"/>
        <v>Faridun Nazriev</v>
      </c>
      <c r="AA16" s="25" t="str">
        <f t="shared" si="2"/>
        <v>992 934310379</v>
      </c>
      <c r="AB16" s="25" t="str">
        <f t="shared" si="2"/>
        <v>faridun.nazriev@akdn.org</v>
      </c>
      <c r="AC16" s="25" t="str">
        <f t="shared" si="2"/>
        <v>4.05.2017</v>
      </c>
    </row>
    <row r="17" spans="2:29" ht="63" customHeight="1" x14ac:dyDescent="0.25">
      <c r="B17" s="30">
        <v>7</v>
      </c>
      <c r="C17" s="2" t="s">
        <v>573</v>
      </c>
      <c r="D17" s="2"/>
      <c r="E17" s="2" t="s">
        <v>280</v>
      </c>
      <c r="F17" s="24" t="str">
        <f t="shared" ref="F17:G19" si="3">F16</f>
        <v xml:space="preserve">Creating Opportunities in a Safe Environment (COSE) – Phase II:
Fostering Self-Sustained and Resilient Communities
</v>
      </c>
      <c r="G17" s="53">
        <f t="shared" si="3"/>
        <v>42583</v>
      </c>
      <c r="H17" s="53" t="str">
        <f t="shared" si="1"/>
        <v xml:space="preserve">
Jul-19 </v>
      </c>
      <c r="I17" s="33" t="str">
        <f t="shared" si="1"/>
        <v>Swiss Agency for Development and Cooperation (SDC)
- Focus Humanitarian Assistance (Focus)
- Aga Khan Foundation Tajikistan (AKF)
- Mountain Society Development Support Programme in Tajikistan (MSDSP)</v>
      </c>
      <c r="J17" s="3" t="str">
        <f t="shared" si="1"/>
        <v xml:space="preserve">1) Communities and government authorities apply comprehensive land use planning and have adopted sustainable pasture, livestock and natural resources management for effective risk reduction;
2) Local communities have access and make use of livelihood opportunities and hazard risk reduction solutions for increased resilience to natural disasters.
</v>
      </c>
      <c r="K17" s="33"/>
      <c r="L17" s="24"/>
      <c r="M17" s="24"/>
      <c r="N17" s="24"/>
      <c r="O17" s="24"/>
      <c r="P17" s="24"/>
      <c r="Q17" s="24" t="str">
        <f>Q16</f>
        <v>Communities in Khorog town, Shugnan and Roshtqala districts of GBAO</v>
      </c>
      <c r="R17" s="2" t="s">
        <v>280</v>
      </c>
      <c r="S17" s="97">
        <v>36819</v>
      </c>
      <c r="T17" s="2" t="s">
        <v>75</v>
      </c>
      <c r="U17" s="2">
        <v>1.08</v>
      </c>
      <c r="V17" s="80">
        <f t="shared" si="0"/>
        <v>39764.520000000004</v>
      </c>
      <c r="W17" s="24"/>
      <c r="X17" s="24">
        <f>X16</f>
        <v>1</v>
      </c>
      <c r="Y17" s="24" t="str">
        <f ca="1">$Y$17</f>
        <v>No</v>
      </c>
      <c r="Z17" s="25" t="str">
        <f t="shared" ref="Z17:AC19" si="4">Z16</f>
        <v>Faridun Nazriev</v>
      </c>
      <c r="AA17" s="25" t="str">
        <f t="shared" si="4"/>
        <v>992 934310379</v>
      </c>
      <c r="AB17" s="25" t="str">
        <f t="shared" si="4"/>
        <v>faridun.nazriev@akdn.org</v>
      </c>
      <c r="AC17" s="25" t="str">
        <f t="shared" si="4"/>
        <v>4.05.2017</v>
      </c>
    </row>
    <row r="18" spans="2:29" ht="57.75" customHeight="1" x14ac:dyDescent="0.25">
      <c r="B18" s="30">
        <v>7</v>
      </c>
      <c r="C18" s="2" t="s">
        <v>573</v>
      </c>
      <c r="D18" s="2"/>
      <c r="E18" s="2" t="s">
        <v>279</v>
      </c>
      <c r="F18" s="24" t="str">
        <f t="shared" si="3"/>
        <v xml:space="preserve">Creating Opportunities in a Safe Environment (COSE) – Phase II:
Fostering Self-Sustained and Resilient Communities
</v>
      </c>
      <c r="G18" s="53">
        <f t="shared" si="3"/>
        <v>42583</v>
      </c>
      <c r="H18" s="53" t="str">
        <f t="shared" si="1"/>
        <v xml:space="preserve">
Jul-19 </v>
      </c>
      <c r="I18" s="33" t="str">
        <f t="shared" si="1"/>
        <v>Swiss Agency for Development and Cooperation (SDC)
- Focus Humanitarian Assistance (Focus)
- Aga Khan Foundation Tajikistan (AKF)
- Mountain Society Development Support Programme in Tajikistan (MSDSP)</v>
      </c>
      <c r="J18" s="3" t="str">
        <f t="shared" si="1"/>
        <v xml:space="preserve">1) Communities and government authorities apply comprehensive land use planning and have adopted sustainable pasture, livestock and natural resources management for effective risk reduction;
2) Local communities have access and make use of livelihood opportunities and hazard risk reduction solutions for increased resilience to natural disasters.
</v>
      </c>
      <c r="K18" s="33"/>
      <c r="L18" s="24"/>
      <c r="M18" s="24"/>
      <c r="N18" s="24"/>
      <c r="O18" s="24"/>
      <c r="P18" s="24"/>
      <c r="Q18" s="24" t="str">
        <f>Q17</f>
        <v>Communities in Khorog town, Shugnan and Roshtqala districts of GBAO</v>
      </c>
      <c r="R18" s="2" t="s">
        <v>279</v>
      </c>
      <c r="S18" s="97">
        <v>12306</v>
      </c>
      <c r="T18" s="2" t="s">
        <v>75</v>
      </c>
      <c r="U18" s="2">
        <v>1.08</v>
      </c>
      <c r="V18" s="80">
        <f t="shared" si="0"/>
        <v>13290.480000000001</v>
      </c>
      <c r="W18" s="24"/>
      <c r="X18" s="24">
        <f>X17</f>
        <v>1</v>
      </c>
      <c r="Y18" s="24" t="str">
        <f ca="1">$Y$17</f>
        <v>No</v>
      </c>
      <c r="Z18" s="25" t="str">
        <f t="shared" si="4"/>
        <v>Faridun Nazriev</v>
      </c>
      <c r="AA18" s="25" t="str">
        <f t="shared" si="4"/>
        <v>992 934310379</v>
      </c>
      <c r="AB18" s="25" t="str">
        <f t="shared" si="4"/>
        <v>faridun.nazriev@akdn.org</v>
      </c>
      <c r="AC18" s="25" t="str">
        <f t="shared" si="4"/>
        <v>4.05.2017</v>
      </c>
    </row>
    <row r="19" spans="2:29" ht="51.75" customHeight="1" x14ac:dyDescent="0.25">
      <c r="B19" s="30">
        <v>7</v>
      </c>
      <c r="C19" s="2" t="s">
        <v>573</v>
      </c>
      <c r="D19" s="2"/>
      <c r="E19" s="2" t="s">
        <v>267</v>
      </c>
      <c r="F19" s="24" t="str">
        <f t="shared" si="3"/>
        <v xml:space="preserve">Creating Opportunities in a Safe Environment (COSE) – Phase II:
Fostering Self-Sustained and Resilient Communities
</v>
      </c>
      <c r="G19" s="53">
        <f t="shared" si="3"/>
        <v>42583</v>
      </c>
      <c r="H19" s="53" t="str">
        <f t="shared" si="1"/>
        <v xml:space="preserve">
Jul-19 </v>
      </c>
      <c r="I19" s="33" t="str">
        <f t="shared" si="1"/>
        <v>Swiss Agency for Development and Cooperation (SDC)
- Focus Humanitarian Assistance (Focus)
- Aga Khan Foundation Tajikistan (AKF)
- Mountain Society Development Support Programme in Tajikistan (MSDSP)</v>
      </c>
      <c r="J19" s="3" t="str">
        <f t="shared" si="1"/>
        <v xml:space="preserve">1) Communities and government authorities apply comprehensive land use planning and have adopted sustainable pasture, livestock and natural resources management for effective risk reduction;
2) Local communities have access and make use of livelihood opportunities and hazard risk reduction solutions for increased resilience to natural disasters.
</v>
      </c>
      <c r="K19" s="33"/>
      <c r="L19" s="24"/>
      <c r="M19" s="24"/>
      <c r="N19" s="24"/>
      <c r="O19" s="24"/>
      <c r="P19" s="24"/>
      <c r="Q19" s="24" t="str">
        <f>Q18</f>
        <v>Communities in Khorog town, Shugnan and Roshtqala districts of GBAO</v>
      </c>
      <c r="R19" s="2" t="s">
        <v>267</v>
      </c>
      <c r="S19" s="97">
        <v>199838</v>
      </c>
      <c r="T19" s="2" t="s">
        <v>75</v>
      </c>
      <c r="U19" s="2">
        <v>1.08</v>
      </c>
      <c r="V19" s="80">
        <f t="shared" si="0"/>
        <v>215825.04</v>
      </c>
      <c r="W19" s="24"/>
      <c r="X19" s="24">
        <f>X18</f>
        <v>1</v>
      </c>
      <c r="Y19" s="24" t="str">
        <f ca="1">$Y$17</f>
        <v>No</v>
      </c>
      <c r="Z19" s="25" t="str">
        <f t="shared" si="4"/>
        <v>Faridun Nazriev</v>
      </c>
      <c r="AA19" s="25" t="str">
        <f t="shared" si="4"/>
        <v>992 934310379</v>
      </c>
      <c r="AB19" s="25" t="str">
        <f t="shared" si="4"/>
        <v>faridun.nazriev@akdn.org</v>
      </c>
      <c r="AC19" s="25" t="str">
        <f t="shared" si="4"/>
        <v>4.05.2017</v>
      </c>
    </row>
    <row r="20" spans="2:29" ht="46.5" customHeight="1" x14ac:dyDescent="0.25">
      <c r="B20" s="30">
        <v>7</v>
      </c>
      <c r="C20" s="2" t="s">
        <v>573</v>
      </c>
      <c r="D20" s="2"/>
      <c r="E20" s="2" t="s">
        <v>30</v>
      </c>
      <c r="F20" s="24" t="s">
        <v>274</v>
      </c>
      <c r="G20" s="53">
        <v>42370</v>
      </c>
      <c r="H20" s="53" t="s">
        <v>593</v>
      </c>
      <c r="I20" s="33" t="s">
        <v>275</v>
      </c>
      <c r="J20" s="3" t="s">
        <v>276</v>
      </c>
      <c r="K20" s="33">
        <v>1</v>
      </c>
      <c r="L20" s="24">
        <v>1</v>
      </c>
      <c r="M20" s="24">
        <v>1</v>
      </c>
      <c r="N20" s="24"/>
      <c r="O20" s="24"/>
      <c r="P20" s="24"/>
      <c r="Q20" s="24" t="s">
        <v>277</v>
      </c>
      <c r="R20" s="2" t="s">
        <v>30</v>
      </c>
      <c r="S20" s="97">
        <v>700000</v>
      </c>
      <c r="T20" s="2" t="s">
        <v>75</v>
      </c>
      <c r="U20" s="2">
        <v>1.08</v>
      </c>
      <c r="V20" s="80">
        <f t="shared" si="0"/>
        <v>756000</v>
      </c>
      <c r="W20" s="24"/>
      <c r="X20" s="24">
        <v>1</v>
      </c>
      <c r="Y20" s="24" t="s">
        <v>42</v>
      </c>
      <c r="Z20" s="25" t="str">
        <f>Z17</f>
        <v>Faridun Nazriev</v>
      </c>
      <c r="AA20" s="25" t="str">
        <f>AA17</f>
        <v>992 934310379</v>
      </c>
      <c r="AB20" s="25" t="str">
        <f>AB17</f>
        <v>faridun.nazriev@akdn.org</v>
      </c>
      <c r="AC20" s="25" t="str">
        <f>AC17</f>
        <v>4.05.2017</v>
      </c>
    </row>
    <row r="21" spans="2:29" ht="83.25" customHeight="1" x14ac:dyDescent="0.25">
      <c r="B21" s="30">
        <v>7</v>
      </c>
      <c r="C21" s="2" t="s">
        <v>573</v>
      </c>
      <c r="D21" s="2"/>
      <c r="E21" s="2" t="s">
        <v>278</v>
      </c>
      <c r="F21" s="24" t="str">
        <f>F20</f>
        <v xml:space="preserve">Fostering Disaster-Resilient Communities in Isolated Mountain Environments of Tajikistan and Kyrgyzstan-Phase IX (Humanitarian Implementation Plan 2016)/DIPECHO IX
- European Commission’s Directorate-General for European Civil Protection and Humanitarian Aid Operations (ECHO)
- Aga Khan Foundation United Kingdom (AKF UK)
- FOCUS
- Mission East
- MSDSP Kyrgyzstan
</v>
      </c>
      <c r="G21" s="53">
        <f>G20</f>
        <v>42370</v>
      </c>
      <c r="H21" s="53" t="str">
        <f>H20</f>
        <v xml:space="preserve">
Jul-17
</v>
      </c>
      <c r="I21" s="33" t="str">
        <f>I20</f>
        <v xml:space="preserve">European Commission’s Directorate-General for European Civil Protection and Humanitarian Aid Operations (ECHO)
- Aga Khan Foundation United Kingdom (AKF UK)
- FOCUS
- Mission East
- MSDSP Kyrgyzstan
</v>
      </c>
      <c r="J21" s="3" t="str">
        <f>J20</f>
        <v xml:space="preserve"> To improve inclusive disaster risk management at community level in GBAO, Naryn and Osh oblasts and at related institutional levels through application of best regional DRR practices; capacitation of appropriate DRM actors; strategic facilitation; and coordination of these actors.</v>
      </c>
      <c r="K21" s="33"/>
      <c r="L21" s="24"/>
      <c r="M21" s="24"/>
      <c r="N21" s="24"/>
      <c r="O21" s="24"/>
      <c r="P21" s="24"/>
      <c r="Q21" s="24" t="str">
        <f>Q20</f>
        <v>Tajikistan (GBAO)
- Kyrgyzstan (Osh and Naryn provinces)</v>
      </c>
      <c r="R21" s="2" t="s">
        <v>278</v>
      </c>
      <c r="S21" s="97">
        <v>200206</v>
      </c>
      <c r="T21" s="2" t="s">
        <v>75</v>
      </c>
      <c r="U21" s="2">
        <v>1.08</v>
      </c>
      <c r="V21" s="80">
        <f t="shared" si="0"/>
        <v>216222.48</v>
      </c>
      <c r="W21" s="24"/>
      <c r="X21" s="24">
        <f>X20</f>
        <v>1</v>
      </c>
      <c r="Y21" s="24" t="str">
        <f ca="1">$Y$17</f>
        <v>No</v>
      </c>
      <c r="Z21" s="25" t="str">
        <f>Z20</f>
        <v>Faridun Nazriev</v>
      </c>
      <c r="AA21" s="25" t="str">
        <f>AA20</f>
        <v>992 934310379</v>
      </c>
      <c r="AB21" s="25" t="str">
        <f>AB20</f>
        <v>faridun.nazriev@akdn.org</v>
      </c>
      <c r="AC21" s="25" t="str">
        <f>AC20</f>
        <v>4.05.2017</v>
      </c>
    </row>
    <row r="22" spans="2:29" ht="93.75" customHeight="1" x14ac:dyDescent="0.25">
      <c r="B22" s="30">
        <v>8</v>
      </c>
      <c r="C22" s="2" t="s">
        <v>573</v>
      </c>
      <c r="D22" s="2"/>
      <c r="E22" s="4" t="s">
        <v>285</v>
      </c>
      <c r="F22" s="41" t="s">
        <v>281</v>
      </c>
      <c r="G22" s="52">
        <v>42736</v>
      </c>
      <c r="H22" s="52">
        <v>43101</v>
      </c>
      <c r="I22" s="34" t="s">
        <v>282</v>
      </c>
      <c r="J22" s="13" t="s">
        <v>283</v>
      </c>
      <c r="K22" s="34">
        <v>1</v>
      </c>
      <c r="L22" s="41"/>
      <c r="M22" s="41"/>
      <c r="N22" s="41"/>
      <c r="O22" s="41"/>
      <c r="P22" s="41"/>
      <c r="Q22" s="41" t="s">
        <v>284</v>
      </c>
      <c r="R22" s="2" t="s">
        <v>285</v>
      </c>
      <c r="S22" s="97">
        <v>71727</v>
      </c>
      <c r="T22" s="2" t="s">
        <v>188</v>
      </c>
      <c r="U22" s="2">
        <v>1</v>
      </c>
      <c r="V22" s="80">
        <f t="shared" si="0"/>
        <v>71727</v>
      </c>
      <c r="W22" s="24"/>
      <c r="X22" s="24">
        <v>1</v>
      </c>
      <c r="Y22" s="24" t="s">
        <v>37</v>
      </c>
      <c r="Z22" s="25" t="str">
        <f>Z17</f>
        <v>Faridun Nazriev</v>
      </c>
      <c r="AA22" s="25" t="str">
        <f>AA17</f>
        <v>992 934310379</v>
      </c>
      <c r="AB22" s="25" t="str">
        <f>AB17</f>
        <v>faridun.nazriev@akdn.org</v>
      </c>
      <c r="AC22" s="25" t="str">
        <f>AC17</f>
        <v>4.05.2017</v>
      </c>
    </row>
    <row r="23" spans="2:29" ht="105" customHeight="1" x14ac:dyDescent="0.25">
      <c r="B23" s="30">
        <v>8</v>
      </c>
      <c r="C23" s="2" t="s">
        <v>573</v>
      </c>
      <c r="D23" s="4"/>
      <c r="E23" s="91" t="s">
        <v>267</v>
      </c>
      <c r="F23" s="41" t="s">
        <v>281</v>
      </c>
      <c r="G23" s="52">
        <v>42736</v>
      </c>
      <c r="H23" s="52">
        <v>43101</v>
      </c>
      <c r="I23" s="34" t="s">
        <v>282</v>
      </c>
      <c r="J23" s="13" t="s">
        <v>283</v>
      </c>
      <c r="K23" s="34"/>
      <c r="L23" s="41"/>
      <c r="M23" s="41"/>
      <c r="N23" s="41"/>
      <c r="O23" s="41"/>
      <c r="P23" s="41"/>
      <c r="Q23" s="41" t="s">
        <v>284</v>
      </c>
      <c r="R23" s="2" t="s">
        <v>267</v>
      </c>
      <c r="S23" s="97">
        <v>71094</v>
      </c>
      <c r="T23" s="2" t="s">
        <v>188</v>
      </c>
      <c r="U23" s="2">
        <v>1</v>
      </c>
      <c r="V23" s="80">
        <f t="shared" si="0"/>
        <v>71094</v>
      </c>
      <c r="W23" s="24"/>
      <c r="X23" s="24">
        <f t="shared" ref="X23:AC23" si="5">X22</f>
        <v>1</v>
      </c>
      <c r="Y23" s="24" t="str">
        <f t="shared" si="5"/>
        <v>No</v>
      </c>
      <c r="Z23" s="25" t="str">
        <f t="shared" si="5"/>
        <v>Faridun Nazriev</v>
      </c>
      <c r="AA23" s="25" t="str">
        <f t="shared" si="5"/>
        <v>992 934310379</v>
      </c>
      <c r="AB23" s="25" t="str">
        <f t="shared" si="5"/>
        <v>faridun.nazriev@akdn.org</v>
      </c>
      <c r="AC23" s="25" t="str">
        <f t="shared" si="5"/>
        <v>4.05.2017</v>
      </c>
    </row>
    <row r="24" spans="2:29" ht="111" customHeight="1" x14ac:dyDescent="0.25">
      <c r="B24" s="30">
        <v>9</v>
      </c>
      <c r="C24" s="2" t="s">
        <v>573</v>
      </c>
      <c r="D24" s="2"/>
      <c r="E24" s="3" t="s">
        <v>287</v>
      </c>
      <c r="F24" s="24" t="s">
        <v>286</v>
      </c>
      <c r="G24" s="53">
        <v>42736</v>
      </c>
      <c r="H24" s="53">
        <v>43009</v>
      </c>
      <c r="I24" s="33" t="s">
        <v>287</v>
      </c>
      <c r="J24" s="3" t="s">
        <v>288</v>
      </c>
      <c r="K24" s="33"/>
      <c r="L24" s="24">
        <v>1</v>
      </c>
      <c r="M24" s="24">
        <v>1</v>
      </c>
      <c r="N24" s="24"/>
      <c r="O24" s="24"/>
      <c r="P24" s="24"/>
      <c r="Q24" s="24" t="s">
        <v>289</v>
      </c>
      <c r="R24" s="2" t="s">
        <v>287</v>
      </c>
      <c r="S24" s="97">
        <v>344790</v>
      </c>
      <c r="T24" s="2" t="s">
        <v>188</v>
      </c>
      <c r="U24" s="2">
        <v>1</v>
      </c>
      <c r="V24" s="80">
        <f t="shared" si="0"/>
        <v>344790</v>
      </c>
      <c r="W24" s="24"/>
      <c r="X24" s="24">
        <v>1</v>
      </c>
      <c r="Y24" s="24" t="s">
        <v>37</v>
      </c>
      <c r="Z24" s="25" t="s">
        <v>270</v>
      </c>
      <c r="AA24" s="25" t="str">
        <f>AA22</f>
        <v>992 934310379</v>
      </c>
      <c r="AB24" s="25" t="str">
        <f>AB22</f>
        <v>faridun.nazriev@akdn.org</v>
      </c>
      <c r="AC24" s="25" t="str">
        <f>AC22</f>
        <v>4.05.2017</v>
      </c>
    </row>
    <row r="25" spans="2:29" ht="104.25" customHeight="1" x14ac:dyDescent="0.25">
      <c r="B25" s="30">
        <v>10</v>
      </c>
      <c r="C25" s="2" t="s">
        <v>573</v>
      </c>
      <c r="D25" s="2"/>
      <c r="E25" s="2" t="s">
        <v>217</v>
      </c>
      <c r="F25" s="24" t="s">
        <v>290</v>
      </c>
      <c r="G25" s="53">
        <v>42339</v>
      </c>
      <c r="H25" s="53">
        <v>42430</v>
      </c>
      <c r="I25" s="33" t="s">
        <v>291</v>
      </c>
      <c r="J25" s="3" t="s">
        <v>292</v>
      </c>
      <c r="K25" s="33"/>
      <c r="L25" s="24"/>
      <c r="M25" s="24"/>
      <c r="N25" s="24">
        <v>1</v>
      </c>
      <c r="O25" s="24"/>
      <c r="P25" s="24"/>
      <c r="Q25" s="24" t="s">
        <v>293</v>
      </c>
      <c r="R25" s="2" t="s">
        <v>217</v>
      </c>
      <c r="S25" s="97">
        <v>100000</v>
      </c>
      <c r="T25" s="2" t="s">
        <v>188</v>
      </c>
      <c r="U25" s="2">
        <v>1</v>
      </c>
      <c r="V25" s="80">
        <f t="shared" si="0"/>
        <v>100000</v>
      </c>
      <c r="W25" s="24"/>
      <c r="X25" s="24">
        <v>1</v>
      </c>
      <c r="Y25" s="24" t="s">
        <v>37</v>
      </c>
      <c r="Z25" s="25" t="s">
        <v>270</v>
      </c>
      <c r="AA25" s="25" t="str">
        <f t="shared" ref="AA25:AC27" si="6">AA24</f>
        <v>992 934310379</v>
      </c>
      <c r="AB25" s="25" t="str">
        <f t="shared" si="6"/>
        <v>faridun.nazriev@akdn.org</v>
      </c>
      <c r="AC25" s="25" t="str">
        <f t="shared" si="6"/>
        <v>4.05.2017</v>
      </c>
    </row>
    <row r="26" spans="2:29" ht="80.25" customHeight="1" x14ac:dyDescent="0.25">
      <c r="B26" s="30">
        <v>11</v>
      </c>
      <c r="C26" s="2" t="s">
        <v>573</v>
      </c>
      <c r="D26" s="2"/>
      <c r="E26" s="48" t="s">
        <v>27</v>
      </c>
      <c r="F26" s="24" t="s">
        <v>294</v>
      </c>
      <c r="G26" s="53">
        <v>42370</v>
      </c>
      <c r="H26" s="53">
        <v>42430</v>
      </c>
      <c r="I26" s="33" t="s">
        <v>295</v>
      </c>
      <c r="J26" s="3" t="s">
        <v>296</v>
      </c>
      <c r="K26" s="33"/>
      <c r="L26" s="24"/>
      <c r="M26" s="24"/>
      <c r="N26" s="24">
        <v>1</v>
      </c>
      <c r="O26" s="24"/>
      <c r="P26" s="24"/>
      <c r="Q26" s="24" t="s">
        <v>293</v>
      </c>
      <c r="R26" s="2" t="s">
        <v>27</v>
      </c>
      <c r="S26" s="97">
        <v>50000</v>
      </c>
      <c r="T26" s="2" t="s">
        <v>26</v>
      </c>
      <c r="U26" s="2">
        <v>0.97</v>
      </c>
      <c r="V26" s="80">
        <f t="shared" si="0"/>
        <v>48500</v>
      </c>
      <c r="W26" s="24"/>
      <c r="X26" s="41">
        <v>1</v>
      </c>
      <c r="Y26" s="41" t="s">
        <v>37</v>
      </c>
      <c r="Z26" s="25" t="str">
        <f>Z25</f>
        <v>Faridun Nazriev</v>
      </c>
      <c r="AA26" s="25" t="str">
        <f t="shared" si="6"/>
        <v>992 934310379</v>
      </c>
      <c r="AB26" s="25" t="str">
        <f t="shared" si="6"/>
        <v>faridun.nazriev@akdn.org</v>
      </c>
      <c r="AC26" s="25" t="str">
        <f t="shared" si="6"/>
        <v>4.05.2017</v>
      </c>
    </row>
    <row r="27" spans="2:29" ht="80.25" customHeight="1" x14ac:dyDescent="0.25">
      <c r="B27" s="30">
        <v>11</v>
      </c>
      <c r="C27" s="2" t="s">
        <v>573</v>
      </c>
      <c r="D27" s="2"/>
      <c r="E27" s="48" t="s">
        <v>267</v>
      </c>
      <c r="F27" s="24" t="s">
        <v>294</v>
      </c>
      <c r="G27" s="53">
        <v>42370</v>
      </c>
      <c r="H27" s="53">
        <v>42430</v>
      </c>
      <c r="I27" s="33" t="s">
        <v>295</v>
      </c>
      <c r="J27" s="3" t="s">
        <v>296</v>
      </c>
      <c r="K27" s="33"/>
      <c r="L27" s="24"/>
      <c r="M27" s="24"/>
      <c r="N27" s="24"/>
      <c r="O27" s="24"/>
      <c r="P27" s="24"/>
      <c r="Q27" s="24" t="s">
        <v>293</v>
      </c>
      <c r="R27" s="2" t="s">
        <v>267</v>
      </c>
      <c r="S27" s="97">
        <v>50000</v>
      </c>
      <c r="T27" s="2" t="s">
        <v>26</v>
      </c>
      <c r="U27" s="2">
        <v>0.97</v>
      </c>
      <c r="V27" s="80">
        <f t="shared" si="0"/>
        <v>48500</v>
      </c>
      <c r="W27" s="24"/>
      <c r="X27" s="27">
        <f>X26</f>
        <v>1</v>
      </c>
      <c r="Y27" s="27" t="str">
        <f>Y26</f>
        <v>No</v>
      </c>
      <c r="Z27" s="25" t="str">
        <f>Z26</f>
        <v>Faridun Nazriev</v>
      </c>
      <c r="AA27" s="25" t="str">
        <f t="shared" si="6"/>
        <v>992 934310379</v>
      </c>
      <c r="AB27" s="25" t="str">
        <f t="shared" si="6"/>
        <v>faridun.nazriev@akdn.org</v>
      </c>
      <c r="AC27" s="25" t="str">
        <f t="shared" si="6"/>
        <v>4.05.2017</v>
      </c>
    </row>
    <row r="28" spans="2:29" ht="80.25" customHeight="1" x14ac:dyDescent="0.25">
      <c r="B28" s="30">
        <v>12</v>
      </c>
      <c r="C28" s="2" t="s">
        <v>573</v>
      </c>
      <c r="D28" s="2"/>
      <c r="E28" s="2" t="s">
        <v>217</v>
      </c>
      <c r="F28" s="24" t="s">
        <v>297</v>
      </c>
      <c r="G28" s="53">
        <v>42186</v>
      </c>
      <c r="H28" s="53">
        <v>42278</v>
      </c>
      <c r="I28" s="33" t="s">
        <v>217</v>
      </c>
      <c r="J28" s="3" t="s">
        <v>298</v>
      </c>
      <c r="K28" s="33"/>
      <c r="L28" s="24"/>
      <c r="M28" s="24"/>
      <c r="N28" s="24">
        <v>1</v>
      </c>
      <c r="O28" s="24"/>
      <c r="P28" s="24"/>
      <c r="Q28" s="24" t="s">
        <v>219</v>
      </c>
      <c r="R28" s="2" t="s">
        <v>217</v>
      </c>
      <c r="S28" s="97">
        <v>50000</v>
      </c>
      <c r="T28" s="2" t="s">
        <v>188</v>
      </c>
      <c r="U28" s="2">
        <v>1</v>
      </c>
      <c r="V28" s="80">
        <f t="shared" si="0"/>
        <v>50000</v>
      </c>
      <c r="W28" s="24"/>
      <c r="X28" s="24">
        <v>1</v>
      </c>
      <c r="Y28" s="24" t="s">
        <v>37</v>
      </c>
      <c r="Z28" s="25" t="str">
        <f>Z25</f>
        <v>Faridun Nazriev</v>
      </c>
      <c r="AA28" s="25" t="str">
        <f>AA25</f>
        <v>992 934310379</v>
      </c>
      <c r="AB28" s="25" t="str">
        <f>AB25</f>
        <v>faridun.nazriev@akdn.org</v>
      </c>
      <c r="AC28" s="25" t="str">
        <f>AC25</f>
        <v>4.05.2017</v>
      </c>
    </row>
    <row r="29" spans="2:29" ht="86.25" customHeight="1" x14ac:dyDescent="0.25">
      <c r="B29" s="30">
        <v>13</v>
      </c>
      <c r="C29" s="2" t="s">
        <v>573</v>
      </c>
      <c r="D29" s="48"/>
      <c r="E29" s="2" t="s">
        <v>267</v>
      </c>
      <c r="F29" s="24" t="str">
        <f>F28</f>
        <v>Humanitarian Assistance to the Affected Families in Shugnan District</v>
      </c>
      <c r="G29" s="53">
        <f>G28</f>
        <v>42186</v>
      </c>
      <c r="H29" s="53">
        <f>H28</f>
        <v>42278</v>
      </c>
      <c r="I29" s="33" t="str">
        <f>I28</f>
        <v>USAID</v>
      </c>
      <c r="J29" s="3" t="str">
        <f>J28</f>
        <v>To provide non-food humanitarian relief aid to the disaster-affected population living in the emergency camp and school shelter.</v>
      </c>
      <c r="K29" s="33"/>
      <c r="L29" s="24"/>
      <c r="M29" s="24"/>
      <c r="N29" s="24"/>
      <c r="O29" s="24"/>
      <c r="P29" s="24"/>
      <c r="Q29" s="24" t="str">
        <f>Q28</f>
        <v>Shugnan district, GBAO</v>
      </c>
      <c r="R29" s="2" t="s">
        <v>267</v>
      </c>
      <c r="S29" s="97">
        <v>106778</v>
      </c>
      <c r="T29" s="48" t="s">
        <v>75</v>
      </c>
      <c r="U29" s="9">
        <v>1.36</v>
      </c>
      <c r="V29" s="80">
        <f t="shared" si="0"/>
        <v>145218.08000000002</v>
      </c>
      <c r="W29" s="41">
        <v>1</v>
      </c>
      <c r="X29" s="41"/>
      <c r="Y29" s="41" t="s">
        <v>303</v>
      </c>
      <c r="Z29" s="26" t="str">
        <f t="shared" ref="Z29:AC33" si="7">Z28</f>
        <v>Faridun Nazriev</v>
      </c>
      <c r="AA29" s="26" t="str">
        <f t="shared" si="7"/>
        <v>992 934310379</v>
      </c>
      <c r="AB29" s="26" t="str">
        <f t="shared" si="7"/>
        <v>faridun.nazriev@akdn.org</v>
      </c>
      <c r="AC29" s="26" t="str">
        <f t="shared" si="7"/>
        <v>4.05.2017</v>
      </c>
    </row>
    <row r="30" spans="2:29" ht="90.75" customHeight="1" x14ac:dyDescent="0.25">
      <c r="B30" s="30">
        <v>13</v>
      </c>
      <c r="C30" s="2" t="s">
        <v>573</v>
      </c>
      <c r="D30" s="85"/>
      <c r="E30" s="2" t="s">
        <v>30</v>
      </c>
      <c r="F30" s="24" t="s">
        <v>299</v>
      </c>
      <c r="G30" s="53">
        <v>41821</v>
      </c>
      <c r="H30" s="53">
        <v>42339</v>
      </c>
      <c r="I30" s="33" t="s">
        <v>300</v>
      </c>
      <c r="J30" s="3" t="s">
        <v>301</v>
      </c>
      <c r="K30" s="33">
        <v>1</v>
      </c>
      <c r="L30" s="24">
        <v>1</v>
      </c>
      <c r="M30" s="24">
        <v>1</v>
      </c>
      <c r="N30" s="24"/>
      <c r="O30" s="24"/>
      <c r="P30" s="24"/>
      <c r="Q30" s="24" t="s">
        <v>277</v>
      </c>
      <c r="R30" s="2" t="s">
        <v>30</v>
      </c>
      <c r="S30" s="97">
        <v>450000</v>
      </c>
      <c r="T30" s="48" t="s">
        <v>75</v>
      </c>
      <c r="U30" s="9">
        <v>1.36</v>
      </c>
      <c r="V30" s="80">
        <f t="shared" si="0"/>
        <v>612000</v>
      </c>
      <c r="W30" s="41">
        <v>1</v>
      </c>
      <c r="X30" s="41"/>
      <c r="Y30" s="41" t="s">
        <v>303</v>
      </c>
      <c r="Z30" s="26" t="str">
        <f t="shared" si="7"/>
        <v>Faridun Nazriev</v>
      </c>
      <c r="AA30" s="26" t="str">
        <f t="shared" si="7"/>
        <v>992 934310379</v>
      </c>
      <c r="AB30" s="26" t="str">
        <f t="shared" si="7"/>
        <v>faridun.nazriev@akdn.org</v>
      </c>
      <c r="AC30" s="26" t="str">
        <f t="shared" si="7"/>
        <v>4.05.2017</v>
      </c>
    </row>
    <row r="31" spans="2:29" ht="96.75" customHeight="1" x14ac:dyDescent="0.25">
      <c r="B31" s="30">
        <v>13</v>
      </c>
      <c r="C31" s="2" t="s">
        <v>573</v>
      </c>
      <c r="D31" s="84"/>
      <c r="E31" s="2" t="s">
        <v>278</v>
      </c>
      <c r="F31" s="24" t="str">
        <f t="shared" ref="F31:J32" si="8">F30</f>
        <v>Fostering Disaster-Resilient Communities in Isolated Mountain Environments of Tajikistan and Kyrgyzstan – DIPECHO Phase VIII</v>
      </c>
      <c r="G31" s="53">
        <f t="shared" si="8"/>
        <v>41821</v>
      </c>
      <c r="H31" s="53">
        <f t="shared" si="8"/>
        <v>42339</v>
      </c>
      <c r="I31" s="33" t="str">
        <f t="shared" si="8"/>
        <v xml:space="preserve"> European Commission’s Directorate-General for European Civil Protection and Humanitarian Aid Operations (ECHO)
- Aga Khan Foundation United Kingdom (AKF UK)
- FOCUS
- AKDN
- U.S. State Department
</v>
      </c>
      <c r="J31" s="3" t="str">
        <f t="shared" si="8"/>
        <v xml:space="preserve"> Improve integrated DRM for remote communities and targeted institutions with focus on natural hazards and climate change affected areas in Tajikistan and Kyrgyzstan.</v>
      </c>
      <c r="K31" s="33"/>
      <c r="L31" s="24"/>
      <c r="M31" s="24"/>
      <c r="N31" s="24"/>
      <c r="O31" s="24"/>
      <c r="P31" s="24"/>
      <c r="Q31" s="24" t="str">
        <f>Q30</f>
        <v>Tajikistan (GBAO)
- Kyrgyzstan (Osh and Naryn provinces)</v>
      </c>
      <c r="R31" s="2" t="s">
        <v>278</v>
      </c>
      <c r="S31" s="97">
        <v>120917</v>
      </c>
      <c r="T31" s="48" t="s">
        <v>75</v>
      </c>
      <c r="U31" s="9">
        <v>1.36</v>
      </c>
      <c r="V31" s="80">
        <f t="shared" si="0"/>
        <v>164447.12000000002</v>
      </c>
      <c r="W31" s="41">
        <v>1</v>
      </c>
      <c r="X31" s="41"/>
      <c r="Y31" s="41" t="s">
        <v>303</v>
      </c>
      <c r="Z31" s="26" t="str">
        <f t="shared" si="7"/>
        <v>Faridun Nazriev</v>
      </c>
      <c r="AA31" s="26" t="str">
        <f t="shared" si="7"/>
        <v>992 934310379</v>
      </c>
      <c r="AB31" s="26" t="str">
        <f t="shared" si="7"/>
        <v>faridun.nazriev@akdn.org</v>
      </c>
      <c r="AC31" s="26" t="str">
        <f t="shared" si="7"/>
        <v>4.05.2017</v>
      </c>
    </row>
    <row r="32" spans="2:29" ht="96" customHeight="1" x14ac:dyDescent="0.25">
      <c r="B32" s="30">
        <v>13</v>
      </c>
      <c r="C32" s="2" t="s">
        <v>573</v>
      </c>
      <c r="D32" s="48"/>
      <c r="E32" s="2" t="s">
        <v>302</v>
      </c>
      <c r="F32" s="24" t="str">
        <f t="shared" si="8"/>
        <v>Fostering Disaster-Resilient Communities in Isolated Mountain Environments of Tajikistan and Kyrgyzstan – DIPECHO Phase VIII</v>
      </c>
      <c r="G32" s="53">
        <f t="shared" si="8"/>
        <v>41821</v>
      </c>
      <c r="H32" s="53">
        <f t="shared" si="8"/>
        <v>42339</v>
      </c>
      <c r="I32" s="33" t="str">
        <f t="shared" si="8"/>
        <v xml:space="preserve"> European Commission’s Directorate-General for European Civil Protection and Humanitarian Aid Operations (ECHO)
- Aga Khan Foundation United Kingdom (AKF UK)
- FOCUS
- AKDN
- U.S. State Department
</v>
      </c>
      <c r="J32" s="3" t="str">
        <f t="shared" si="8"/>
        <v xml:space="preserve"> Improve integrated DRM for remote communities and targeted institutions with focus on natural hazards and climate change affected areas in Tajikistan and Kyrgyzstan.</v>
      </c>
      <c r="K32" s="33"/>
      <c r="L32" s="24"/>
      <c r="M32" s="24"/>
      <c r="N32" s="24"/>
      <c r="O32" s="24"/>
      <c r="P32" s="24"/>
      <c r="Q32" s="24" t="str">
        <f>Q31</f>
        <v>Tajikistan (GBAO)
- Kyrgyzstan (Osh and Naryn provinces)</v>
      </c>
      <c r="R32" s="2" t="s">
        <v>302</v>
      </c>
      <c r="S32" s="97">
        <v>33088</v>
      </c>
      <c r="T32" s="48" t="s">
        <v>75</v>
      </c>
      <c r="U32" s="9">
        <v>1.36</v>
      </c>
      <c r="V32" s="80">
        <f t="shared" si="0"/>
        <v>44999.68</v>
      </c>
      <c r="W32" s="41">
        <v>1</v>
      </c>
      <c r="X32" s="41"/>
      <c r="Y32" s="41" t="s">
        <v>303</v>
      </c>
      <c r="Z32" s="26" t="str">
        <f t="shared" si="7"/>
        <v>Faridun Nazriev</v>
      </c>
      <c r="AA32" s="26" t="str">
        <f t="shared" si="7"/>
        <v>992 934310379</v>
      </c>
      <c r="AB32" s="26" t="str">
        <f t="shared" si="7"/>
        <v>faridun.nazriev@akdn.org</v>
      </c>
      <c r="AC32" s="26" t="str">
        <f t="shared" si="7"/>
        <v>4.05.2017</v>
      </c>
    </row>
    <row r="33" spans="2:29" ht="80.25" customHeight="1" x14ac:dyDescent="0.25">
      <c r="B33" s="30">
        <v>14</v>
      </c>
      <c r="C33" s="2" t="s">
        <v>573</v>
      </c>
      <c r="D33" s="2"/>
      <c r="E33" s="2" t="s">
        <v>267</v>
      </c>
      <c r="F33" s="24" t="s">
        <v>304</v>
      </c>
      <c r="G33" s="53">
        <v>41730</v>
      </c>
      <c r="H33" s="53">
        <v>41913</v>
      </c>
      <c r="I33" s="33" t="s">
        <v>305</v>
      </c>
      <c r="J33" s="3" t="s">
        <v>306</v>
      </c>
      <c r="K33" s="33"/>
      <c r="L33" s="24"/>
      <c r="M33" s="24"/>
      <c r="N33" s="24"/>
      <c r="O33" s="24"/>
      <c r="P33" s="24"/>
      <c r="Q33" s="24" t="s">
        <v>307</v>
      </c>
      <c r="R33" s="2" t="s">
        <v>267</v>
      </c>
      <c r="S33" s="97">
        <v>59661</v>
      </c>
      <c r="T33" s="2" t="s">
        <v>188</v>
      </c>
      <c r="U33" s="2">
        <v>1</v>
      </c>
      <c r="V33" s="80">
        <f t="shared" si="0"/>
        <v>59661</v>
      </c>
      <c r="W33" s="24"/>
      <c r="X33" s="24">
        <f>X32</f>
        <v>0</v>
      </c>
      <c r="Y33" s="24" t="str">
        <f>Y32</f>
        <v>DIPCHO Phase VII</v>
      </c>
      <c r="Z33" s="25" t="str">
        <f t="shared" si="7"/>
        <v>Faridun Nazriev</v>
      </c>
      <c r="AA33" s="25" t="str">
        <f t="shared" si="7"/>
        <v>992 934310379</v>
      </c>
      <c r="AB33" s="25" t="str">
        <f t="shared" si="7"/>
        <v>faridun.nazriev@akdn.org</v>
      </c>
      <c r="AC33" s="25" t="str">
        <f t="shared" si="7"/>
        <v>4.05.2017</v>
      </c>
    </row>
    <row r="34" spans="2:29" ht="149.25" customHeight="1" x14ac:dyDescent="0.25">
      <c r="B34" s="30">
        <v>14</v>
      </c>
      <c r="C34" s="2" t="s">
        <v>573</v>
      </c>
      <c r="D34" s="2"/>
      <c r="E34" s="2" t="s">
        <v>285</v>
      </c>
      <c r="F34" s="24" t="s">
        <v>304</v>
      </c>
      <c r="G34" s="53">
        <v>41730</v>
      </c>
      <c r="H34" s="53">
        <v>41913</v>
      </c>
      <c r="I34" s="16" t="s">
        <v>305</v>
      </c>
      <c r="J34" s="3" t="s">
        <v>306</v>
      </c>
      <c r="K34" s="33">
        <v>1</v>
      </c>
      <c r="L34" s="24"/>
      <c r="M34" s="24"/>
      <c r="N34" s="24"/>
      <c r="O34" s="24"/>
      <c r="P34" s="24"/>
      <c r="Q34" s="24" t="s">
        <v>307</v>
      </c>
      <c r="R34" s="2" t="s">
        <v>285</v>
      </c>
      <c r="S34" s="97">
        <v>103867</v>
      </c>
      <c r="T34" s="2" t="s">
        <v>188</v>
      </c>
      <c r="U34" s="2">
        <v>1</v>
      </c>
      <c r="V34" s="80">
        <f t="shared" si="0"/>
        <v>103867</v>
      </c>
      <c r="W34" s="24"/>
      <c r="X34" s="24">
        <v>1</v>
      </c>
      <c r="Y34" s="24" t="s">
        <v>112</v>
      </c>
      <c r="Z34" s="25" t="str">
        <f>Z30</f>
        <v>Faridun Nazriev</v>
      </c>
      <c r="AA34" s="25" t="str">
        <f>AA30</f>
        <v>992 934310379</v>
      </c>
      <c r="AB34" s="25" t="str">
        <f>AB30</f>
        <v>faridun.nazriev@akdn.org</v>
      </c>
      <c r="AC34" s="25" t="str">
        <f>AC30</f>
        <v>4.05.2017</v>
      </c>
    </row>
    <row r="35" spans="2:29" ht="61.5" customHeight="1" x14ac:dyDescent="0.25">
      <c r="B35" s="30">
        <v>15</v>
      </c>
      <c r="C35" s="2" t="s">
        <v>573</v>
      </c>
      <c r="D35" s="48"/>
      <c r="E35" s="2" t="s">
        <v>311</v>
      </c>
      <c r="F35" s="24" t="s">
        <v>308</v>
      </c>
      <c r="G35" s="53">
        <v>41730</v>
      </c>
      <c r="H35" s="53">
        <v>42248</v>
      </c>
      <c r="I35" s="16" t="s">
        <v>600</v>
      </c>
      <c r="J35" s="3" t="s">
        <v>314</v>
      </c>
      <c r="K35" s="33">
        <v>1</v>
      </c>
      <c r="L35" s="24">
        <v>1</v>
      </c>
      <c r="M35" s="24">
        <v>1</v>
      </c>
      <c r="N35" s="24"/>
      <c r="O35" s="24"/>
      <c r="P35" s="24"/>
      <c r="Q35" s="24" t="s">
        <v>310</v>
      </c>
      <c r="R35" s="2" t="s">
        <v>311</v>
      </c>
      <c r="S35" s="97">
        <v>252687.56</v>
      </c>
      <c r="T35" s="2" t="s">
        <v>312</v>
      </c>
      <c r="U35" s="2">
        <v>1.0900000000000001</v>
      </c>
      <c r="V35" s="80">
        <f t="shared" si="0"/>
        <v>275429.44040000002</v>
      </c>
      <c r="W35" s="24"/>
      <c r="X35" s="24">
        <v>1</v>
      </c>
      <c r="Y35" s="24" t="s">
        <v>112</v>
      </c>
      <c r="Z35" s="25" t="str">
        <f t="shared" ref="Z35:AC37" si="9">Z33</f>
        <v>Faridun Nazriev</v>
      </c>
      <c r="AA35" s="25" t="str">
        <f t="shared" si="9"/>
        <v>992 934310379</v>
      </c>
      <c r="AB35" s="25" t="str">
        <f t="shared" si="9"/>
        <v>faridun.nazriev@akdn.org</v>
      </c>
      <c r="AC35" s="25" t="str">
        <f t="shared" si="9"/>
        <v>4.05.2017</v>
      </c>
    </row>
    <row r="36" spans="2:29" ht="41.25" customHeight="1" x14ac:dyDescent="0.25">
      <c r="B36" s="30">
        <v>15</v>
      </c>
      <c r="C36" s="2" t="s">
        <v>573</v>
      </c>
      <c r="D36" s="48"/>
      <c r="E36" s="2" t="s">
        <v>313</v>
      </c>
      <c r="F36" s="24" t="s">
        <v>308</v>
      </c>
      <c r="G36" s="53">
        <v>41730</v>
      </c>
      <c r="H36" s="53">
        <v>42249</v>
      </c>
      <c r="I36" s="33" t="s">
        <v>309</v>
      </c>
      <c r="J36" s="3" t="s">
        <v>314</v>
      </c>
      <c r="K36" s="33"/>
      <c r="L36" s="24"/>
      <c r="M36" s="24"/>
      <c r="N36" s="24"/>
      <c r="O36" s="24"/>
      <c r="P36" s="24"/>
      <c r="Q36" s="24" t="s">
        <v>310</v>
      </c>
      <c r="R36" s="2" t="s">
        <v>313</v>
      </c>
      <c r="S36" s="97">
        <v>84512.44</v>
      </c>
      <c r="T36" s="2" t="s">
        <v>312</v>
      </c>
      <c r="U36" s="2">
        <v>1.0900000000000001</v>
      </c>
      <c r="V36" s="80">
        <f t="shared" si="0"/>
        <v>92118.559600000008</v>
      </c>
      <c r="W36" s="24"/>
      <c r="X36" s="24">
        <v>1</v>
      </c>
      <c r="Y36" s="24" t="s">
        <v>112</v>
      </c>
      <c r="Z36" s="25" t="str">
        <f t="shared" si="9"/>
        <v>Faridun Nazriev</v>
      </c>
      <c r="AA36" s="25" t="str">
        <f t="shared" si="9"/>
        <v>992 934310379</v>
      </c>
      <c r="AB36" s="25" t="str">
        <f t="shared" si="9"/>
        <v>faridun.nazriev@akdn.org</v>
      </c>
      <c r="AC36" s="25" t="str">
        <f t="shared" si="9"/>
        <v>4.05.2017</v>
      </c>
    </row>
    <row r="37" spans="2:29" ht="80.25" customHeight="1" x14ac:dyDescent="0.25">
      <c r="B37" s="30">
        <v>16</v>
      </c>
      <c r="C37" s="2" t="s">
        <v>573</v>
      </c>
      <c r="D37" s="2"/>
      <c r="E37" s="2" t="s">
        <v>27</v>
      </c>
      <c r="F37" s="24" t="s">
        <v>315</v>
      </c>
      <c r="G37" s="53">
        <v>41487</v>
      </c>
      <c r="H37" s="53">
        <v>42705</v>
      </c>
      <c r="I37" s="33" t="s">
        <v>23</v>
      </c>
      <c r="J37" s="3" t="s">
        <v>317</v>
      </c>
      <c r="K37" s="33"/>
      <c r="L37" s="24">
        <v>1</v>
      </c>
      <c r="M37" s="24"/>
      <c r="N37" s="24"/>
      <c r="O37" s="24"/>
      <c r="P37" s="24"/>
      <c r="Q37" s="24" t="s">
        <v>316</v>
      </c>
      <c r="R37" s="2" t="s">
        <v>27</v>
      </c>
      <c r="S37" s="97">
        <v>190736</v>
      </c>
      <c r="T37" s="2" t="s">
        <v>188</v>
      </c>
      <c r="U37" s="2">
        <v>1</v>
      </c>
      <c r="V37" s="80">
        <f t="shared" ref="V37:V68" si="10">+U37*S37</f>
        <v>190736</v>
      </c>
      <c r="W37" s="24"/>
      <c r="X37" s="24">
        <v>1</v>
      </c>
      <c r="Y37" s="24" t="s">
        <v>112</v>
      </c>
      <c r="Z37" s="25" t="str">
        <f t="shared" si="9"/>
        <v>Faridun Nazriev</v>
      </c>
      <c r="AA37" s="25" t="str">
        <f t="shared" si="9"/>
        <v>992 934310379</v>
      </c>
      <c r="AB37" s="25" t="str">
        <f t="shared" si="9"/>
        <v>faridun.nazriev@akdn.org</v>
      </c>
      <c r="AC37" s="25" t="str">
        <f t="shared" si="9"/>
        <v>4.05.2017</v>
      </c>
    </row>
    <row r="38" spans="2:29" ht="54.75" customHeight="1" x14ac:dyDescent="0.25">
      <c r="B38" s="30">
        <v>17</v>
      </c>
      <c r="C38" s="2" t="s">
        <v>573</v>
      </c>
      <c r="D38" s="2"/>
      <c r="E38" s="2" t="s">
        <v>321</v>
      </c>
      <c r="F38" s="24" t="s">
        <v>318</v>
      </c>
      <c r="G38" s="53">
        <v>41365</v>
      </c>
      <c r="H38" s="53">
        <v>41609</v>
      </c>
      <c r="I38" s="33" t="s">
        <v>319</v>
      </c>
      <c r="J38" s="3" t="s">
        <v>320</v>
      </c>
      <c r="K38" s="33">
        <v>1</v>
      </c>
      <c r="L38" s="24">
        <v>1</v>
      </c>
      <c r="M38" s="24"/>
      <c r="N38" s="24"/>
      <c r="O38" s="24"/>
      <c r="P38" s="24"/>
      <c r="Q38" s="24" t="s">
        <v>293</v>
      </c>
      <c r="R38" s="2" t="s">
        <v>321</v>
      </c>
      <c r="S38" s="97">
        <v>95124</v>
      </c>
      <c r="T38" s="2" t="s">
        <v>188</v>
      </c>
      <c r="U38" s="2">
        <v>1</v>
      </c>
      <c r="V38" s="80">
        <f t="shared" si="10"/>
        <v>95124</v>
      </c>
      <c r="W38" s="24"/>
      <c r="X38" s="24">
        <v>1</v>
      </c>
      <c r="Y38" s="24" t="s">
        <v>112</v>
      </c>
      <c r="Z38" s="25" t="str">
        <f t="shared" ref="Z38:AC39" si="11">Z37</f>
        <v>Faridun Nazriev</v>
      </c>
      <c r="AA38" s="25" t="str">
        <f t="shared" si="11"/>
        <v>992 934310379</v>
      </c>
      <c r="AB38" s="25" t="str">
        <f t="shared" si="11"/>
        <v>faridun.nazriev@akdn.org</v>
      </c>
      <c r="AC38" s="25" t="str">
        <f t="shared" si="11"/>
        <v>4.05.2017</v>
      </c>
    </row>
    <row r="39" spans="2:29" ht="56.25" customHeight="1" x14ac:dyDescent="0.25">
      <c r="B39" s="30">
        <v>17</v>
      </c>
      <c r="C39" s="2" t="s">
        <v>573</v>
      </c>
      <c r="D39" s="2"/>
      <c r="E39" s="2" t="s">
        <v>267</v>
      </c>
      <c r="F39" s="24" t="s">
        <v>318</v>
      </c>
      <c r="G39" s="53">
        <v>41365</v>
      </c>
      <c r="H39" s="53">
        <v>41609</v>
      </c>
      <c r="I39" s="33" t="s">
        <v>319</v>
      </c>
      <c r="J39" s="3" t="s">
        <v>320</v>
      </c>
      <c r="K39" s="33"/>
      <c r="L39" s="24"/>
      <c r="M39" s="24"/>
      <c r="N39" s="24"/>
      <c r="O39" s="24"/>
      <c r="P39" s="24"/>
      <c r="Q39" s="24" t="s">
        <v>293</v>
      </c>
      <c r="R39" s="2" t="s">
        <v>267</v>
      </c>
      <c r="S39" s="97">
        <v>3786</v>
      </c>
      <c r="T39" s="2" t="s">
        <v>188</v>
      </c>
      <c r="U39" s="2">
        <v>1</v>
      </c>
      <c r="V39" s="80">
        <f t="shared" si="10"/>
        <v>3786</v>
      </c>
      <c r="W39" s="24"/>
      <c r="X39" s="24">
        <v>1</v>
      </c>
      <c r="Y39" s="24" t="s">
        <v>112</v>
      </c>
      <c r="Z39" s="25" t="str">
        <f t="shared" si="11"/>
        <v>Faridun Nazriev</v>
      </c>
      <c r="AA39" s="25" t="str">
        <f t="shared" si="11"/>
        <v>992 934310379</v>
      </c>
      <c r="AB39" s="25" t="str">
        <f t="shared" si="11"/>
        <v>faridun.nazriev@akdn.org</v>
      </c>
      <c r="AC39" s="25" t="str">
        <f t="shared" si="11"/>
        <v>4.05.2017</v>
      </c>
    </row>
    <row r="40" spans="2:29" ht="43.5" customHeight="1" x14ac:dyDescent="0.25">
      <c r="B40" s="30">
        <v>18</v>
      </c>
      <c r="C40" s="2" t="s">
        <v>573</v>
      </c>
      <c r="D40" s="2"/>
      <c r="E40" s="2" t="s">
        <v>30</v>
      </c>
      <c r="F40" s="24" t="s">
        <v>322</v>
      </c>
      <c r="G40" s="53">
        <v>41030</v>
      </c>
      <c r="H40" s="53">
        <v>41548</v>
      </c>
      <c r="I40" s="33" t="s">
        <v>323</v>
      </c>
      <c r="J40" s="3" t="s">
        <v>324</v>
      </c>
      <c r="K40" s="33">
        <v>1</v>
      </c>
      <c r="L40" s="24">
        <v>1</v>
      </c>
      <c r="M40" s="24">
        <v>1</v>
      </c>
      <c r="N40" s="24"/>
      <c r="O40" s="24"/>
      <c r="P40" s="24"/>
      <c r="Q40" s="24" t="s">
        <v>325</v>
      </c>
      <c r="R40" s="2" t="s">
        <v>30</v>
      </c>
      <c r="S40" s="97">
        <v>700000</v>
      </c>
      <c r="T40" s="3" t="s">
        <v>75</v>
      </c>
      <c r="U40" s="2">
        <v>1.29</v>
      </c>
      <c r="V40" s="80">
        <f t="shared" si="10"/>
        <v>903000</v>
      </c>
      <c r="W40" s="24"/>
      <c r="X40" s="24">
        <v>1</v>
      </c>
      <c r="Y40" s="24" t="s">
        <v>327</v>
      </c>
      <c r="Z40" s="25" t="str">
        <f t="shared" ref="Z40:AC44" si="12">Z38</f>
        <v>Faridun Nazriev</v>
      </c>
      <c r="AA40" s="25" t="str">
        <f t="shared" si="12"/>
        <v>992 934310379</v>
      </c>
      <c r="AB40" s="25" t="str">
        <f t="shared" si="12"/>
        <v>faridun.nazriev@akdn.org</v>
      </c>
      <c r="AC40" s="25" t="str">
        <f t="shared" si="12"/>
        <v>4.05.2017</v>
      </c>
    </row>
    <row r="41" spans="2:29" ht="44.25" customHeight="1" x14ac:dyDescent="0.25">
      <c r="B41" s="30">
        <v>18</v>
      </c>
      <c r="C41" s="2" t="s">
        <v>573</v>
      </c>
      <c r="D41" s="2"/>
      <c r="E41" s="2" t="s">
        <v>326</v>
      </c>
      <c r="F41" s="24" t="s">
        <v>322</v>
      </c>
      <c r="G41" s="53">
        <v>41030</v>
      </c>
      <c r="H41" s="53">
        <v>41549</v>
      </c>
      <c r="I41" s="33" t="s">
        <v>323</v>
      </c>
      <c r="J41" s="3" t="s">
        <v>324</v>
      </c>
      <c r="K41" s="33"/>
      <c r="L41" s="24"/>
      <c r="M41" s="24"/>
      <c r="N41" s="24"/>
      <c r="O41" s="24"/>
      <c r="P41" s="24"/>
      <c r="Q41" s="24" t="s">
        <v>325</v>
      </c>
      <c r="R41" s="2" t="s">
        <v>326</v>
      </c>
      <c r="S41" s="97">
        <v>479719</v>
      </c>
      <c r="T41" s="3" t="s">
        <v>75</v>
      </c>
      <c r="U41" s="2">
        <v>1.29</v>
      </c>
      <c r="V41" s="80">
        <f t="shared" si="10"/>
        <v>618837.51</v>
      </c>
      <c r="W41" s="24"/>
      <c r="X41" s="24">
        <v>1</v>
      </c>
      <c r="Y41" s="24" t="s">
        <v>327</v>
      </c>
      <c r="Z41" s="25" t="str">
        <f t="shared" si="12"/>
        <v>Faridun Nazriev</v>
      </c>
      <c r="AA41" s="25" t="str">
        <f t="shared" si="12"/>
        <v>992 934310379</v>
      </c>
      <c r="AB41" s="25" t="str">
        <f t="shared" si="12"/>
        <v>faridun.nazriev@akdn.org</v>
      </c>
      <c r="AC41" s="25" t="str">
        <f t="shared" si="12"/>
        <v>4.05.2017</v>
      </c>
    </row>
    <row r="42" spans="2:29" ht="53.25" customHeight="1" x14ac:dyDescent="0.25">
      <c r="B42" s="30">
        <v>19</v>
      </c>
      <c r="C42" s="2" t="s">
        <v>573</v>
      </c>
      <c r="D42" s="2"/>
      <c r="E42" s="2" t="s">
        <v>267</v>
      </c>
      <c r="F42" s="24" t="s">
        <v>328</v>
      </c>
      <c r="G42" s="53">
        <v>40576</v>
      </c>
      <c r="H42" s="53">
        <v>40696</v>
      </c>
      <c r="I42" s="33" t="s">
        <v>305</v>
      </c>
      <c r="J42" s="3" t="s">
        <v>329</v>
      </c>
      <c r="K42" s="33"/>
      <c r="L42" s="24"/>
      <c r="M42" s="24"/>
      <c r="N42" s="24"/>
      <c r="O42" s="24"/>
      <c r="P42" s="24"/>
      <c r="Q42" s="24" t="s">
        <v>330</v>
      </c>
      <c r="R42" s="2" t="s">
        <v>267</v>
      </c>
      <c r="S42" s="97">
        <v>42236</v>
      </c>
      <c r="T42" s="2" t="s">
        <v>188</v>
      </c>
      <c r="U42" s="2">
        <v>1</v>
      </c>
      <c r="V42" s="80">
        <f t="shared" si="10"/>
        <v>42236</v>
      </c>
      <c r="W42" s="41"/>
      <c r="X42" s="24">
        <v>1</v>
      </c>
      <c r="Y42" s="24" t="s">
        <v>112</v>
      </c>
      <c r="Z42" s="25" t="str">
        <f t="shared" si="12"/>
        <v>Faridun Nazriev</v>
      </c>
      <c r="AA42" s="25" t="str">
        <f t="shared" si="12"/>
        <v>992 934310379</v>
      </c>
      <c r="AB42" s="25" t="str">
        <f t="shared" si="12"/>
        <v>faridun.nazriev@akdn.org</v>
      </c>
      <c r="AC42" s="25" t="str">
        <f t="shared" si="12"/>
        <v>4.05.2017</v>
      </c>
    </row>
    <row r="43" spans="2:29" ht="58.5" customHeight="1" x14ac:dyDescent="0.25">
      <c r="B43" s="30">
        <v>19</v>
      </c>
      <c r="C43" s="2" t="s">
        <v>573</v>
      </c>
      <c r="D43" s="2"/>
      <c r="E43" s="2" t="s">
        <v>285</v>
      </c>
      <c r="F43" s="24" t="s">
        <v>328</v>
      </c>
      <c r="G43" s="53">
        <v>40575</v>
      </c>
      <c r="H43" s="53">
        <v>40695</v>
      </c>
      <c r="I43" s="33" t="s">
        <v>305</v>
      </c>
      <c r="J43" s="3" t="s">
        <v>329</v>
      </c>
      <c r="K43" s="33">
        <v>1</v>
      </c>
      <c r="L43" s="24"/>
      <c r="M43" s="24"/>
      <c r="N43" s="24"/>
      <c r="O43" s="24"/>
      <c r="P43" s="24"/>
      <c r="Q43" s="24" t="s">
        <v>330</v>
      </c>
      <c r="R43" s="2" t="s">
        <v>285</v>
      </c>
      <c r="S43" s="97">
        <v>105186</v>
      </c>
      <c r="T43" s="2" t="s">
        <v>188</v>
      </c>
      <c r="U43" s="2">
        <v>1</v>
      </c>
      <c r="V43" s="80">
        <f t="shared" si="10"/>
        <v>105186</v>
      </c>
      <c r="W43" s="27"/>
      <c r="X43" s="24">
        <v>1</v>
      </c>
      <c r="Y43" s="24" t="s">
        <v>112</v>
      </c>
      <c r="Z43" s="25" t="str">
        <f t="shared" si="12"/>
        <v>Faridun Nazriev</v>
      </c>
      <c r="AA43" s="25" t="str">
        <f t="shared" si="12"/>
        <v>992 934310379</v>
      </c>
      <c r="AB43" s="25" t="str">
        <f t="shared" si="12"/>
        <v>faridun.nazriev@akdn.org</v>
      </c>
      <c r="AC43" s="25" t="str">
        <f t="shared" si="12"/>
        <v>4.05.2017</v>
      </c>
    </row>
    <row r="44" spans="2:29" ht="80.25" customHeight="1" x14ac:dyDescent="0.25">
      <c r="B44" s="30">
        <v>20</v>
      </c>
      <c r="C44" s="2" t="s">
        <v>573</v>
      </c>
      <c r="D44" s="48" t="s">
        <v>332</v>
      </c>
      <c r="E44" s="48" t="s">
        <v>339</v>
      </c>
      <c r="F44" s="24" t="s">
        <v>331</v>
      </c>
      <c r="G44" s="53">
        <v>40544</v>
      </c>
      <c r="H44" s="53">
        <v>40697</v>
      </c>
      <c r="I44" s="16" t="s">
        <v>85</v>
      </c>
      <c r="J44" s="15" t="s">
        <v>599</v>
      </c>
      <c r="K44" s="33">
        <v>1</v>
      </c>
      <c r="L44" s="24"/>
      <c r="M44" s="24"/>
      <c r="N44" s="24"/>
      <c r="O44" s="24"/>
      <c r="P44" s="24"/>
      <c r="Q44" s="24" t="s">
        <v>333</v>
      </c>
      <c r="R44" s="2" t="s">
        <v>85</v>
      </c>
      <c r="S44" s="97">
        <v>9000</v>
      </c>
      <c r="T44" s="2" t="s">
        <v>86</v>
      </c>
      <c r="U44" s="2">
        <v>1.55</v>
      </c>
      <c r="V44" s="80">
        <f t="shared" si="10"/>
        <v>13950</v>
      </c>
      <c r="W44" s="24"/>
      <c r="X44" s="24">
        <v>1</v>
      </c>
      <c r="Y44" s="24" t="s">
        <v>334</v>
      </c>
      <c r="Z44" s="25" t="str">
        <f t="shared" si="12"/>
        <v>Faridun Nazriev</v>
      </c>
      <c r="AA44" s="25" t="str">
        <f t="shared" si="12"/>
        <v>992 934310379</v>
      </c>
      <c r="AB44" s="25" t="str">
        <f t="shared" si="12"/>
        <v>faridun.nazriev@akdn.org</v>
      </c>
      <c r="AC44" s="25" t="str">
        <f t="shared" si="12"/>
        <v>4.05.2017</v>
      </c>
    </row>
    <row r="45" spans="2:29" ht="60.75" customHeight="1" x14ac:dyDescent="0.25">
      <c r="B45" s="30">
        <v>21</v>
      </c>
      <c r="C45" s="2" t="s">
        <v>573</v>
      </c>
      <c r="D45" s="2"/>
      <c r="E45" s="2" t="s">
        <v>27</v>
      </c>
      <c r="F45" s="24" t="s">
        <v>335</v>
      </c>
      <c r="G45" s="53">
        <v>40817</v>
      </c>
      <c r="H45" s="53">
        <v>41518</v>
      </c>
      <c r="I45" s="33" t="s">
        <v>336</v>
      </c>
      <c r="J45" s="3" t="s">
        <v>337</v>
      </c>
      <c r="K45" s="33">
        <v>1</v>
      </c>
      <c r="L45" s="24">
        <v>1</v>
      </c>
      <c r="M45" s="24">
        <v>1</v>
      </c>
      <c r="N45" s="24"/>
      <c r="O45" s="24"/>
      <c r="P45" s="24"/>
      <c r="Q45" s="24" t="s">
        <v>338</v>
      </c>
      <c r="R45" s="2" t="s">
        <v>27</v>
      </c>
      <c r="S45" s="97">
        <v>942176</v>
      </c>
      <c r="T45" s="2" t="s">
        <v>188</v>
      </c>
      <c r="U45" s="9">
        <v>1</v>
      </c>
      <c r="V45" s="80">
        <f t="shared" si="10"/>
        <v>942176</v>
      </c>
      <c r="W45" s="41">
        <v>1</v>
      </c>
      <c r="X45" s="41"/>
      <c r="Y45" s="41" t="s">
        <v>340</v>
      </c>
      <c r="Z45" s="26" t="str">
        <f t="shared" ref="Z45:AC47" si="13">Z44</f>
        <v>Faridun Nazriev</v>
      </c>
      <c r="AA45" s="26" t="str">
        <f t="shared" si="13"/>
        <v>992 934310379</v>
      </c>
      <c r="AB45" s="26" t="str">
        <f t="shared" si="13"/>
        <v>faridun.nazriev@akdn.org</v>
      </c>
      <c r="AC45" s="26" t="str">
        <f t="shared" si="13"/>
        <v>4.05.2017</v>
      </c>
    </row>
    <row r="46" spans="2:29" ht="43.5" customHeight="1" x14ac:dyDescent="0.25">
      <c r="B46" s="30">
        <v>21</v>
      </c>
      <c r="C46" s="2" t="s">
        <v>573</v>
      </c>
      <c r="D46" s="2"/>
      <c r="E46" s="2" t="s">
        <v>339</v>
      </c>
      <c r="F46" s="24" t="s">
        <v>335</v>
      </c>
      <c r="G46" s="53">
        <v>40817</v>
      </c>
      <c r="H46" s="53">
        <v>41519</v>
      </c>
      <c r="I46" s="33" t="s">
        <v>336</v>
      </c>
      <c r="J46" s="3" t="s">
        <v>337</v>
      </c>
      <c r="K46" s="33"/>
      <c r="L46" s="24"/>
      <c r="M46" s="24"/>
      <c r="N46" s="24"/>
      <c r="O46" s="24"/>
      <c r="P46" s="24"/>
      <c r="Q46" s="24" t="s">
        <v>338</v>
      </c>
      <c r="R46" s="2" t="s">
        <v>339</v>
      </c>
      <c r="S46" s="97">
        <v>956148</v>
      </c>
      <c r="T46" s="2" t="s">
        <v>188</v>
      </c>
      <c r="U46" s="9">
        <v>1</v>
      </c>
      <c r="V46" s="80">
        <f t="shared" si="10"/>
        <v>956148</v>
      </c>
      <c r="W46" s="41">
        <v>1</v>
      </c>
      <c r="X46" s="41"/>
      <c r="Y46" s="41" t="s">
        <v>340</v>
      </c>
      <c r="Z46" s="26" t="str">
        <f t="shared" si="13"/>
        <v>Faridun Nazriev</v>
      </c>
      <c r="AA46" s="26" t="str">
        <f t="shared" si="13"/>
        <v>992 934310379</v>
      </c>
      <c r="AB46" s="26" t="str">
        <f t="shared" si="13"/>
        <v>faridun.nazriev@akdn.org</v>
      </c>
      <c r="AC46" s="26" t="str">
        <f t="shared" si="13"/>
        <v>4.05.2017</v>
      </c>
    </row>
    <row r="47" spans="2:29" ht="38.25" customHeight="1" x14ac:dyDescent="0.25">
      <c r="B47" s="30">
        <v>21</v>
      </c>
      <c r="C47" s="2" t="s">
        <v>573</v>
      </c>
      <c r="D47" s="2"/>
      <c r="E47" s="54" t="s">
        <v>302</v>
      </c>
      <c r="F47" s="24" t="s">
        <v>335</v>
      </c>
      <c r="G47" s="53">
        <v>40817</v>
      </c>
      <c r="H47" s="53">
        <v>41520</v>
      </c>
      <c r="I47" s="33" t="s">
        <v>336</v>
      </c>
      <c r="J47" s="3" t="s">
        <v>337</v>
      </c>
      <c r="K47" s="33"/>
      <c r="L47" s="24"/>
      <c r="M47" s="24"/>
      <c r="N47" s="24"/>
      <c r="O47" s="24"/>
      <c r="P47" s="24"/>
      <c r="Q47" s="24" t="s">
        <v>338</v>
      </c>
      <c r="R47" s="54" t="s">
        <v>302</v>
      </c>
      <c r="S47" s="97">
        <v>300294</v>
      </c>
      <c r="T47" s="2" t="s">
        <v>188</v>
      </c>
      <c r="U47" s="9">
        <v>1</v>
      </c>
      <c r="V47" s="80">
        <f t="shared" si="10"/>
        <v>300294</v>
      </c>
      <c r="W47" s="41">
        <v>1</v>
      </c>
      <c r="X47" s="41"/>
      <c r="Y47" s="41" t="s">
        <v>340</v>
      </c>
      <c r="Z47" s="26" t="str">
        <f t="shared" si="13"/>
        <v>Faridun Nazriev</v>
      </c>
      <c r="AA47" s="26" t="str">
        <f t="shared" si="13"/>
        <v>992 934310379</v>
      </c>
      <c r="AB47" s="26" t="str">
        <f t="shared" si="13"/>
        <v>faridun.nazriev@akdn.org</v>
      </c>
      <c r="AC47" s="26" t="str">
        <f t="shared" si="13"/>
        <v>4.05.2017</v>
      </c>
    </row>
    <row r="48" spans="2:29" ht="40.5" customHeight="1" x14ac:dyDescent="0.25">
      <c r="B48" s="30">
        <v>22</v>
      </c>
      <c r="C48" s="2" t="s">
        <v>573</v>
      </c>
      <c r="D48" s="2"/>
      <c r="E48" s="86" t="s">
        <v>344</v>
      </c>
      <c r="F48" s="87" t="s">
        <v>341</v>
      </c>
      <c r="G48" s="88">
        <v>40544</v>
      </c>
      <c r="H48" s="88">
        <v>41613</v>
      </c>
      <c r="I48" s="87" t="s">
        <v>345</v>
      </c>
      <c r="J48" s="3" t="s">
        <v>346</v>
      </c>
      <c r="K48" s="33"/>
      <c r="L48" s="24"/>
      <c r="M48" s="24"/>
      <c r="N48" s="24"/>
      <c r="O48" s="24"/>
      <c r="P48" s="24"/>
      <c r="Q48" s="24" t="s">
        <v>347</v>
      </c>
      <c r="R48" s="2" t="s">
        <v>344</v>
      </c>
      <c r="S48" s="97">
        <v>84751</v>
      </c>
      <c r="T48" s="2" t="s">
        <v>75</v>
      </c>
      <c r="U48" s="2">
        <v>1.37</v>
      </c>
      <c r="V48" s="80">
        <f t="shared" si="10"/>
        <v>116108.87000000001</v>
      </c>
      <c r="W48" s="24"/>
      <c r="X48" s="24">
        <v>1</v>
      </c>
      <c r="Y48" s="24" t="s">
        <v>112</v>
      </c>
      <c r="Z48" s="25" t="str">
        <f t="shared" ref="Z48:AC52" si="14">Z45</f>
        <v>Faridun Nazriev</v>
      </c>
      <c r="AA48" s="25" t="str">
        <f t="shared" si="14"/>
        <v>992 934310379</v>
      </c>
      <c r="AB48" s="25" t="str">
        <f t="shared" si="14"/>
        <v>faridun.nazriev@akdn.org</v>
      </c>
      <c r="AC48" s="25" t="str">
        <f t="shared" si="14"/>
        <v>4.05.2017</v>
      </c>
    </row>
    <row r="49" spans="2:29" ht="32.25" customHeight="1" x14ac:dyDescent="0.25">
      <c r="B49" s="30">
        <v>22</v>
      </c>
      <c r="C49" s="2" t="s">
        <v>573</v>
      </c>
      <c r="D49" s="2"/>
      <c r="E49" s="86" t="s">
        <v>343</v>
      </c>
      <c r="F49" s="87" t="s">
        <v>341</v>
      </c>
      <c r="G49" s="88">
        <v>40544</v>
      </c>
      <c r="H49" s="88">
        <v>41612</v>
      </c>
      <c r="I49" s="87" t="s">
        <v>345</v>
      </c>
      <c r="J49" s="3" t="s">
        <v>346</v>
      </c>
      <c r="K49" s="33"/>
      <c r="L49" s="24"/>
      <c r="M49" s="24"/>
      <c r="N49" s="24"/>
      <c r="O49" s="24"/>
      <c r="P49" s="24"/>
      <c r="Q49" s="24" t="s">
        <v>347</v>
      </c>
      <c r="R49" s="2" t="s">
        <v>343</v>
      </c>
      <c r="S49" s="97">
        <v>58300</v>
      </c>
      <c r="T49" s="2" t="s">
        <v>75</v>
      </c>
      <c r="U49" s="2">
        <v>1.37</v>
      </c>
      <c r="V49" s="80">
        <f t="shared" si="10"/>
        <v>79871</v>
      </c>
      <c r="W49" s="24"/>
      <c r="X49" s="24">
        <v>1</v>
      </c>
      <c r="Y49" s="24" t="s">
        <v>112</v>
      </c>
      <c r="Z49" s="25" t="str">
        <f t="shared" si="14"/>
        <v>Faridun Nazriev</v>
      </c>
      <c r="AA49" s="25" t="str">
        <f t="shared" si="14"/>
        <v>992 934310379</v>
      </c>
      <c r="AB49" s="25" t="str">
        <f t="shared" si="14"/>
        <v>faridun.nazriev@akdn.org</v>
      </c>
      <c r="AC49" s="25" t="str">
        <f t="shared" si="14"/>
        <v>4.05.2017</v>
      </c>
    </row>
    <row r="50" spans="2:29" ht="43.5" customHeight="1" x14ac:dyDescent="0.25">
      <c r="B50" s="30">
        <v>22</v>
      </c>
      <c r="C50" s="2" t="s">
        <v>573</v>
      </c>
      <c r="D50" s="2"/>
      <c r="E50" s="86" t="s">
        <v>342</v>
      </c>
      <c r="F50" s="87" t="s">
        <v>341</v>
      </c>
      <c r="G50" s="88">
        <v>40544</v>
      </c>
      <c r="H50" s="88">
        <v>41610</v>
      </c>
      <c r="I50" s="87" t="s">
        <v>345</v>
      </c>
      <c r="J50" s="3" t="s">
        <v>346</v>
      </c>
      <c r="K50" s="33"/>
      <c r="L50" s="24"/>
      <c r="M50" s="24"/>
      <c r="N50" s="24"/>
      <c r="O50" s="24"/>
      <c r="P50" s="24"/>
      <c r="Q50" s="24" t="s">
        <v>347</v>
      </c>
      <c r="R50" s="2" t="s">
        <v>342</v>
      </c>
      <c r="S50" s="97">
        <v>28685</v>
      </c>
      <c r="T50" s="2" t="s">
        <v>75</v>
      </c>
      <c r="U50" s="2">
        <v>1.37</v>
      </c>
      <c r="V50" s="80">
        <f t="shared" si="10"/>
        <v>39298.450000000004</v>
      </c>
      <c r="W50" s="24"/>
      <c r="X50" s="24">
        <v>1</v>
      </c>
      <c r="Y50" s="24" t="s">
        <v>112</v>
      </c>
      <c r="Z50" s="25" t="str">
        <f t="shared" si="14"/>
        <v>Faridun Nazriev</v>
      </c>
      <c r="AA50" s="25" t="str">
        <f t="shared" si="14"/>
        <v>992 934310379</v>
      </c>
      <c r="AB50" s="25" t="str">
        <f t="shared" si="14"/>
        <v>faridun.nazriev@akdn.org</v>
      </c>
      <c r="AC50" s="25" t="str">
        <f t="shared" si="14"/>
        <v>4.05.2017</v>
      </c>
    </row>
    <row r="51" spans="2:29" ht="109.5" customHeight="1" x14ac:dyDescent="0.25">
      <c r="B51" s="30">
        <v>22</v>
      </c>
      <c r="C51" s="2" t="s">
        <v>573</v>
      </c>
      <c r="D51" s="2"/>
      <c r="E51" s="2" t="s">
        <v>267</v>
      </c>
      <c r="F51" s="24" t="s">
        <v>341</v>
      </c>
      <c r="G51" s="53">
        <v>40544</v>
      </c>
      <c r="H51" s="53">
        <v>41611</v>
      </c>
      <c r="I51" s="33" t="s">
        <v>345</v>
      </c>
      <c r="J51" s="3" t="s">
        <v>346</v>
      </c>
      <c r="K51" s="33"/>
      <c r="L51" s="24"/>
      <c r="M51" s="24"/>
      <c r="N51" s="24"/>
      <c r="O51" s="24"/>
      <c r="P51" s="24"/>
      <c r="Q51" s="24" t="s">
        <v>347</v>
      </c>
      <c r="R51" s="2" t="s">
        <v>267</v>
      </c>
      <c r="S51" s="97">
        <v>167266</v>
      </c>
      <c r="T51" s="2" t="s">
        <v>75</v>
      </c>
      <c r="U51" s="2">
        <v>1.37</v>
      </c>
      <c r="V51" s="80">
        <f t="shared" si="10"/>
        <v>229154.42</v>
      </c>
      <c r="W51" s="24"/>
      <c r="X51" s="24">
        <v>1</v>
      </c>
      <c r="Y51" s="24" t="s">
        <v>112</v>
      </c>
      <c r="Z51" s="25" t="str">
        <f t="shared" si="14"/>
        <v>Faridun Nazriev</v>
      </c>
      <c r="AA51" s="25" t="str">
        <f t="shared" si="14"/>
        <v>992 934310379</v>
      </c>
      <c r="AB51" s="25" t="str">
        <f t="shared" si="14"/>
        <v>faridun.nazriev@akdn.org</v>
      </c>
      <c r="AC51" s="25" t="str">
        <f t="shared" si="14"/>
        <v>4.05.2017</v>
      </c>
    </row>
    <row r="52" spans="2:29" ht="86.1" customHeight="1" x14ac:dyDescent="0.25">
      <c r="B52" s="30">
        <v>22</v>
      </c>
      <c r="C52" s="2" t="s">
        <v>573</v>
      </c>
      <c r="D52" s="2"/>
      <c r="E52" s="48" t="s">
        <v>30</v>
      </c>
      <c r="F52" s="24" t="s">
        <v>341</v>
      </c>
      <c r="G52" s="53">
        <v>40544</v>
      </c>
      <c r="H52" s="53">
        <v>41609</v>
      </c>
      <c r="I52" s="33" t="s">
        <v>345</v>
      </c>
      <c r="J52" s="3" t="s">
        <v>346</v>
      </c>
      <c r="K52" s="33">
        <v>1</v>
      </c>
      <c r="L52" s="24">
        <v>1</v>
      </c>
      <c r="M52" s="24"/>
      <c r="N52" s="24"/>
      <c r="O52" s="24"/>
      <c r="P52" s="24"/>
      <c r="Q52" s="24" t="s">
        <v>347</v>
      </c>
      <c r="R52" s="48" t="s">
        <v>30</v>
      </c>
      <c r="S52" s="97">
        <v>1356006</v>
      </c>
      <c r="T52" s="2" t="s">
        <v>75</v>
      </c>
      <c r="U52" s="2">
        <v>1.37</v>
      </c>
      <c r="V52" s="80">
        <f t="shared" si="10"/>
        <v>1857728.2200000002</v>
      </c>
      <c r="W52" s="24"/>
      <c r="X52" s="24">
        <v>1</v>
      </c>
      <c r="Y52" s="24" t="s">
        <v>112</v>
      </c>
      <c r="Z52" s="25" t="str">
        <f t="shared" si="14"/>
        <v>Faridun Nazriev</v>
      </c>
      <c r="AA52" s="25" t="str">
        <f t="shared" si="14"/>
        <v>992 934310379</v>
      </c>
      <c r="AB52" s="25" t="str">
        <f t="shared" si="14"/>
        <v>faridun.nazriev@akdn.org</v>
      </c>
      <c r="AC52" s="25" t="str">
        <f t="shared" si="14"/>
        <v>4.05.2017</v>
      </c>
    </row>
    <row r="53" spans="2:29" ht="45" customHeight="1" x14ac:dyDescent="0.25">
      <c r="B53" s="30">
        <v>23</v>
      </c>
      <c r="C53" s="2" t="s">
        <v>573</v>
      </c>
      <c r="D53" s="2"/>
      <c r="E53" s="2" t="s">
        <v>267</v>
      </c>
      <c r="F53" s="24" t="s">
        <v>348</v>
      </c>
      <c r="G53" s="53">
        <v>40270</v>
      </c>
      <c r="H53" s="53">
        <v>40756</v>
      </c>
      <c r="I53" s="33" t="s">
        <v>349</v>
      </c>
      <c r="J53" s="3" t="s">
        <v>350</v>
      </c>
      <c r="K53" s="33"/>
      <c r="L53" s="24"/>
      <c r="M53" s="24"/>
      <c r="N53" s="24"/>
      <c r="O53" s="24"/>
      <c r="P53" s="24"/>
      <c r="Q53" s="24" t="s">
        <v>351</v>
      </c>
      <c r="R53" s="2" t="s">
        <v>267</v>
      </c>
      <c r="S53" s="97">
        <v>123673</v>
      </c>
      <c r="T53" s="3" t="s">
        <v>75</v>
      </c>
      <c r="U53" s="2">
        <v>1.34</v>
      </c>
      <c r="V53" s="80">
        <f t="shared" si="10"/>
        <v>165721.82</v>
      </c>
      <c r="W53" s="24"/>
      <c r="X53" s="24">
        <v>1</v>
      </c>
      <c r="Y53" s="24" t="s">
        <v>352</v>
      </c>
      <c r="Z53" s="25" t="str">
        <f t="shared" ref="Z53:AC54" si="15">Z48</f>
        <v>Faridun Nazriev</v>
      </c>
      <c r="AA53" s="25" t="str">
        <f t="shared" si="15"/>
        <v>992 934310379</v>
      </c>
      <c r="AB53" s="25" t="str">
        <f t="shared" si="15"/>
        <v>faridun.nazriev@akdn.org</v>
      </c>
      <c r="AC53" s="25" t="str">
        <f t="shared" si="15"/>
        <v>4.05.2017</v>
      </c>
    </row>
    <row r="54" spans="2:29" ht="56.25" customHeight="1" x14ac:dyDescent="0.25">
      <c r="B54" s="30">
        <v>23</v>
      </c>
      <c r="C54" s="2" t="s">
        <v>573</v>
      </c>
      <c r="D54" s="2"/>
      <c r="E54" s="2" t="s">
        <v>30</v>
      </c>
      <c r="F54" s="24" t="s">
        <v>348</v>
      </c>
      <c r="G54" s="53">
        <v>40269</v>
      </c>
      <c r="H54" s="53">
        <v>40756</v>
      </c>
      <c r="I54" s="33" t="s">
        <v>349</v>
      </c>
      <c r="J54" s="3" t="s">
        <v>350</v>
      </c>
      <c r="K54" s="33">
        <v>1</v>
      </c>
      <c r="L54" s="24">
        <v>1</v>
      </c>
      <c r="M54" s="24"/>
      <c r="N54" s="24"/>
      <c r="O54" s="24"/>
      <c r="P54" s="24"/>
      <c r="Q54" s="24" t="s">
        <v>351</v>
      </c>
      <c r="R54" s="2" t="s">
        <v>30</v>
      </c>
      <c r="S54" s="97">
        <v>700000</v>
      </c>
      <c r="T54" s="3" t="s">
        <v>75</v>
      </c>
      <c r="U54" s="2">
        <v>1.34</v>
      </c>
      <c r="V54" s="80">
        <f t="shared" si="10"/>
        <v>938000</v>
      </c>
      <c r="W54" s="24"/>
      <c r="X54" s="24">
        <v>1</v>
      </c>
      <c r="Y54" s="24" t="s">
        <v>352</v>
      </c>
      <c r="Z54" s="25" t="str">
        <f t="shared" si="15"/>
        <v>Faridun Nazriev</v>
      </c>
      <c r="AA54" s="25" t="str">
        <f t="shared" si="15"/>
        <v>992 934310379</v>
      </c>
      <c r="AB54" s="25" t="str">
        <f t="shared" si="15"/>
        <v>faridun.nazriev@akdn.org</v>
      </c>
      <c r="AC54" s="25" t="str">
        <f t="shared" si="15"/>
        <v>4.05.2017</v>
      </c>
    </row>
    <row r="55" spans="2:29" ht="50.25" customHeight="1" x14ac:dyDescent="0.25">
      <c r="B55" s="30">
        <v>24</v>
      </c>
      <c r="C55" s="2" t="s">
        <v>573</v>
      </c>
      <c r="D55" s="2"/>
      <c r="E55" s="2" t="s">
        <v>27</v>
      </c>
      <c r="F55" s="24" t="s">
        <v>353</v>
      </c>
      <c r="G55" s="53">
        <v>39873</v>
      </c>
      <c r="H55" s="53">
        <v>40360</v>
      </c>
      <c r="I55" s="33" t="s">
        <v>354</v>
      </c>
      <c r="J55" s="3" t="s">
        <v>356</v>
      </c>
      <c r="K55" s="33">
        <v>1</v>
      </c>
      <c r="L55" s="24">
        <v>1</v>
      </c>
      <c r="M55" s="24">
        <v>1</v>
      </c>
      <c r="N55" s="24"/>
      <c r="O55" s="24"/>
      <c r="P55" s="24"/>
      <c r="Q55" s="24" t="s">
        <v>355</v>
      </c>
      <c r="R55" s="25" t="s">
        <v>27</v>
      </c>
      <c r="S55" s="97">
        <v>643725</v>
      </c>
      <c r="T55" s="2" t="s">
        <v>26</v>
      </c>
      <c r="U55" s="2">
        <v>1.0900000000000001</v>
      </c>
      <c r="V55" s="80">
        <f t="shared" si="10"/>
        <v>701660.25</v>
      </c>
      <c r="W55" s="24"/>
      <c r="X55" s="24">
        <v>1</v>
      </c>
      <c r="Y55" s="24" t="s">
        <v>112</v>
      </c>
      <c r="Z55" s="25" t="str">
        <f t="shared" ref="Z55:AC58" si="16">Z53</f>
        <v>Faridun Nazriev</v>
      </c>
      <c r="AA55" s="25" t="str">
        <f t="shared" si="16"/>
        <v>992 934310379</v>
      </c>
      <c r="AB55" s="25" t="str">
        <f t="shared" si="16"/>
        <v>faridun.nazriev@akdn.org</v>
      </c>
      <c r="AC55" s="25" t="str">
        <f t="shared" si="16"/>
        <v>4.05.2017</v>
      </c>
    </row>
    <row r="56" spans="2:29" ht="63.75" customHeight="1" x14ac:dyDescent="0.25">
      <c r="B56" s="30">
        <v>24</v>
      </c>
      <c r="C56" s="2" t="s">
        <v>573</v>
      </c>
      <c r="D56" s="2"/>
      <c r="E56" s="2" t="s">
        <v>267</v>
      </c>
      <c r="F56" s="24" t="s">
        <v>353</v>
      </c>
      <c r="G56" s="53">
        <v>39874</v>
      </c>
      <c r="H56" s="53">
        <v>40360</v>
      </c>
      <c r="I56" s="33" t="s">
        <v>354</v>
      </c>
      <c r="J56" s="3" t="s">
        <v>356</v>
      </c>
      <c r="K56" s="33"/>
      <c r="L56" s="24"/>
      <c r="M56" s="24"/>
      <c r="N56" s="24"/>
      <c r="O56" s="24"/>
      <c r="P56" s="24"/>
      <c r="Q56" s="24" t="s">
        <v>355</v>
      </c>
      <c r="R56" s="2" t="s">
        <v>267</v>
      </c>
      <c r="S56" s="97">
        <v>348940</v>
      </c>
      <c r="T56" s="2" t="s">
        <v>26</v>
      </c>
      <c r="U56" s="2">
        <v>1.0900000000000001</v>
      </c>
      <c r="V56" s="80">
        <f t="shared" si="10"/>
        <v>380344.60000000003</v>
      </c>
      <c r="W56" s="24"/>
      <c r="X56" s="24">
        <v>1</v>
      </c>
      <c r="Y56" s="24" t="s">
        <v>112</v>
      </c>
      <c r="Z56" s="25" t="str">
        <f t="shared" si="16"/>
        <v>Faridun Nazriev</v>
      </c>
      <c r="AA56" s="25" t="str">
        <f t="shared" si="16"/>
        <v>992 934310379</v>
      </c>
      <c r="AB56" s="25" t="str">
        <f t="shared" si="16"/>
        <v>faridun.nazriev@akdn.org</v>
      </c>
      <c r="AC56" s="25" t="str">
        <f t="shared" si="16"/>
        <v>4.05.2017</v>
      </c>
    </row>
    <row r="57" spans="2:29" ht="54" customHeight="1" x14ac:dyDescent="0.25">
      <c r="B57" s="30">
        <v>25</v>
      </c>
      <c r="C57" s="2" t="s">
        <v>573</v>
      </c>
      <c r="D57" s="2"/>
      <c r="E57" s="2" t="s">
        <v>267</v>
      </c>
      <c r="F57" s="24" t="s">
        <v>357</v>
      </c>
      <c r="G57" s="53">
        <v>39876</v>
      </c>
      <c r="H57" s="53">
        <v>40391</v>
      </c>
      <c r="I57" s="33" t="s">
        <v>360</v>
      </c>
      <c r="J57" s="3" t="s">
        <v>358</v>
      </c>
      <c r="K57" s="33"/>
      <c r="L57" s="24"/>
      <c r="M57" s="24"/>
      <c r="N57" s="24"/>
      <c r="O57" s="24"/>
      <c r="P57" s="24"/>
      <c r="Q57" s="24" t="s">
        <v>359</v>
      </c>
      <c r="R57" s="2" t="s">
        <v>267</v>
      </c>
      <c r="S57" s="97">
        <v>51068</v>
      </c>
      <c r="T57" s="2" t="s">
        <v>188</v>
      </c>
      <c r="U57" s="2">
        <v>1</v>
      </c>
      <c r="V57" s="80">
        <f t="shared" si="10"/>
        <v>51068</v>
      </c>
      <c r="W57" s="24"/>
      <c r="X57" s="24">
        <v>1</v>
      </c>
      <c r="Y57" s="24" t="s">
        <v>112</v>
      </c>
      <c r="Z57" s="25" t="str">
        <f t="shared" si="16"/>
        <v>Faridun Nazriev</v>
      </c>
      <c r="AA57" s="25" t="str">
        <f t="shared" si="16"/>
        <v>992 934310379</v>
      </c>
      <c r="AB57" s="26" t="str">
        <f t="shared" si="16"/>
        <v>faridun.nazriev@akdn.org</v>
      </c>
      <c r="AC57" s="25" t="str">
        <f t="shared" si="16"/>
        <v>4.05.2017</v>
      </c>
    </row>
    <row r="58" spans="2:29" ht="42" customHeight="1" x14ac:dyDescent="0.25">
      <c r="B58" s="30">
        <v>25</v>
      </c>
      <c r="C58" s="2" t="s">
        <v>573</v>
      </c>
      <c r="D58" s="2"/>
      <c r="E58" s="2" t="s">
        <v>285</v>
      </c>
      <c r="F58" s="24" t="s">
        <v>357</v>
      </c>
      <c r="G58" s="53">
        <v>39875</v>
      </c>
      <c r="H58" s="53">
        <v>40391</v>
      </c>
      <c r="I58" s="33" t="s">
        <v>360</v>
      </c>
      <c r="J58" s="3" t="s">
        <v>358</v>
      </c>
      <c r="K58" s="33">
        <v>1</v>
      </c>
      <c r="L58" s="24"/>
      <c r="M58" s="24"/>
      <c r="N58" s="24"/>
      <c r="O58" s="24"/>
      <c r="P58" s="24"/>
      <c r="Q58" s="24" t="s">
        <v>359</v>
      </c>
      <c r="R58" s="25" t="s">
        <v>285</v>
      </c>
      <c r="S58" s="97">
        <v>87467</v>
      </c>
      <c r="T58" s="2" t="s">
        <v>188</v>
      </c>
      <c r="U58" s="2">
        <v>1</v>
      </c>
      <c r="V58" s="80">
        <f t="shared" si="10"/>
        <v>87467</v>
      </c>
      <c r="W58" s="24"/>
      <c r="X58" s="24">
        <v>1</v>
      </c>
      <c r="Y58" s="24" t="s">
        <v>112</v>
      </c>
      <c r="Z58" s="25" t="str">
        <f t="shared" si="16"/>
        <v>Faridun Nazriev</v>
      </c>
      <c r="AA58" s="25" t="str">
        <f t="shared" si="16"/>
        <v>992 934310379</v>
      </c>
      <c r="AB58" s="26" t="str">
        <f t="shared" si="16"/>
        <v>faridun.nazriev@akdn.org</v>
      </c>
      <c r="AC58" s="25" t="str">
        <f t="shared" si="16"/>
        <v>4.05.2017</v>
      </c>
    </row>
    <row r="59" spans="2:29" ht="75.75" customHeight="1" x14ac:dyDescent="0.25">
      <c r="B59" s="30">
        <v>26</v>
      </c>
      <c r="C59" s="2" t="s">
        <v>573</v>
      </c>
      <c r="D59" s="2"/>
      <c r="E59" s="2" t="s">
        <v>27</v>
      </c>
      <c r="F59" s="24" t="s">
        <v>361</v>
      </c>
      <c r="G59" s="53">
        <v>39783</v>
      </c>
      <c r="H59" s="53">
        <v>40360</v>
      </c>
      <c r="I59" s="33" t="s">
        <v>27</v>
      </c>
      <c r="J59" s="3" t="s">
        <v>362</v>
      </c>
      <c r="K59" s="33"/>
      <c r="L59" s="24">
        <v>1</v>
      </c>
      <c r="M59" s="24"/>
      <c r="N59" s="24"/>
      <c r="O59" s="24"/>
      <c r="P59" s="24"/>
      <c r="Q59" s="24" t="s">
        <v>363</v>
      </c>
      <c r="R59" s="2" t="s">
        <v>27</v>
      </c>
      <c r="S59" s="97">
        <v>90000</v>
      </c>
      <c r="T59" s="2" t="s">
        <v>188</v>
      </c>
      <c r="U59" s="2">
        <v>1</v>
      </c>
      <c r="V59" s="80">
        <f t="shared" si="10"/>
        <v>90000</v>
      </c>
      <c r="W59" s="24"/>
      <c r="X59" s="24">
        <v>1</v>
      </c>
      <c r="Y59" s="24" t="s">
        <v>364</v>
      </c>
      <c r="Z59" s="25" t="str">
        <f t="shared" ref="Z59:AC60" si="17">Z55</f>
        <v>Faridun Nazriev</v>
      </c>
      <c r="AA59" s="25" t="str">
        <f t="shared" si="17"/>
        <v>992 934310379</v>
      </c>
      <c r="AB59" s="25" t="str">
        <f t="shared" si="17"/>
        <v>faridun.nazriev@akdn.org</v>
      </c>
      <c r="AC59" s="25" t="str">
        <f t="shared" si="17"/>
        <v>4.05.2017</v>
      </c>
    </row>
    <row r="60" spans="2:29" ht="63.75" customHeight="1" x14ac:dyDescent="0.25">
      <c r="B60" s="30">
        <v>26</v>
      </c>
      <c r="C60" s="2" t="s">
        <v>573</v>
      </c>
      <c r="D60" s="2"/>
      <c r="E60" s="2" t="s">
        <v>267</v>
      </c>
      <c r="F60" s="24" t="s">
        <v>361</v>
      </c>
      <c r="G60" s="53">
        <v>39784</v>
      </c>
      <c r="H60" s="53">
        <v>40360</v>
      </c>
      <c r="I60" s="33" t="s">
        <v>27</v>
      </c>
      <c r="J60" s="3" t="s">
        <v>362</v>
      </c>
      <c r="K60" s="33"/>
      <c r="L60" s="24"/>
      <c r="M60" s="24"/>
      <c r="N60" s="24"/>
      <c r="O60" s="24"/>
      <c r="P60" s="24"/>
      <c r="Q60" s="24" t="s">
        <v>363</v>
      </c>
      <c r="R60" s="2" t="s">
        <v>267</v>
      </c>
      <c r="S60" s="97">
        <v>90586</v>
      </c>
      <c r="T60" s="2" t="s">
        <v>188</v>
      </c>
      <c r="U60" s="2">
        <v>1</v>
      </c>
      <c r="V60" s="80">
        <f t="shared" si="10"/>
        <v>90586</v>
      </c>
      <c r="W60" s="24"/>
      <c r="X60" s="24">
        <v>1</v>
      </c>
      <c r="Y60" s="24" t="s">
        <v>364</v>
      </c>
      <c r="Z60" s="25" t="str">
        <f t="shared" si="17"/>
        <v>Faridun Nazriev</v>
      </c>
      <c r="AA60" s="25" t="str">
        <f t="shared" si="17"/>
        <v>992 934310379</v>
      </c>
      <c r="AB60" s="25" t="str">
        <f t="shared" si="17"/>
        <v>faridun.nazriev@akdn.org</v>
      </c>
      <c r="AC60" s="25" t="str">
        <f t="shared" si="17"/>
        <v>4.05.2017</v>
      </c>
    </row>
    <row r="61" spans="2:29" ht="42" customHeight="1" x14ac:dyDescent="0.25">
      <c r="B61" s="30">
        <v>27</v>
      </c>
      <c r="C61" s="2" t="s">
        <v>573</v>
      </c>
      <c r="D61" s="2"/>
      <c r="E61" s="2" t="s">
        <v>369</v>
      </c>
      <c r="F61" s="24" t="s">
        <v>365</v>
      </c>
      <c r="G61" s="53">
        <v>39630</v>
      </c>
      <c r="H61" s="53">
        <v>40057</v>
      </c>
      <c r="I61" s="33" t="s">
        <v>366</v>
      </c>
      <c r="J61" s="3" t="s">
        <v>367</v>
      </c>
      <c r="K61" s="33">
        <v>1</v>
      </c>
      <c r="L61" s="24">
        <v>1</v>
      </c>
      <c r="M61" s="24"/>
      <c r="N61" s="24"/>
      <c r="O61" s="24"/>
      <c r="P61" s="24"/>
      <c r="Q61" s="24" t="s">
        <v>368</v>
      </c>
      <c r="R61" s="2" t="s">
        <v>369</v>
      </c>
      <c r="S61" s="97">
        <v>416677</v>
      </c>
      <c r="T61" s="2" t="s">
        <v>188</v>
      </c>
      <c r="U61" s="2">
        <v>1</v>
      </c>
      <c r="V61" s="80">
        <f t="shared" si="10"/>
        <v>416677</v>
      </c>
      <c r="W61" s="24"/>
      <c r="X61" s="24">
        <v>1</v>
      </c>
      <c r="Y61" s="24" t="s">
        <v>112</v>
      </c>
      <c r="Z61" s="25" t="str">
        <f t="shared" ref="Z61:AC67" si="18">Z59</f>
        <v>Faridun Nazriev</v>
      </c>
      <c r="AA61" s="25" t="str">
        <f t="shared" si="18"/>
        <v>992 934310379</v>
      </c>
      <c r="AB61" s="25" t="str">
        <f t="shared" si="18"/>
        <v>faridun.nazriev@akdn.org</v>
      </c>
      <c r="AC61" s="25" t="str">
        <f t="shared" si="18"/>
        <v>4.05.2017</v>
      </c>
    </row>
    <row r="62" spans="2:29" ht="63.75" customHeight="1" x14ac:dyDescent="0.25">
      <c r="B62" s="30">
        <v>27</v>
      </c>
      <c r="C62" s="2" t="s">
        <v>573</v>
      </c>
      <c r="D62" s="2"/>
      <c r="E62" s="2" t="s">
        <v>267</v>
      </c>
      <c r="F62" s="24" t="s">
        <v>365</v>
      </c>
      <c r="G62" s="53">
        <v>39693</v>
      </c>
      <c r="H62" s="53">
        <v>40057</v>
      </c>
      <c r="I62" s="33" t="s">
        <v>366</v>
      </c>
      <c r="J62" s="3" t="s">
        <v>367</v>
      </c>
      <c r="K62" s="33"/>
      <c r="L62" s="24"/>
      <c r="M62" s="24"/>
      <c r="N62" s="24"/>
      <c r="O62" s="24"/>
      <c r="P62" s="24"/>
      <c r="Q62" s="24" t="s">
        <v>368</v>
      </c>
      <c r="R62" s="2" t="s">
        <v>267</v>
      </c>
      <c r="S62" s="97">
        <v>100000</v>
      </c>
      <c r="T62" s="2" t="s">
        <v>188</v>
      </c>
      <c r="U62" s="2">
        <v>1</v>
      </c>
      <c r="V62" s="80">
        <f t="shared" si="10"/>
        <v>100000</v>
      </c>
      <c r="W62" s="24"/>
      <c r="X62" s="24">
        <v>1</v>
      </c>
      <c r="Y62" s="24" t="s">
        <v>112</v>
      </c>
      <c r="Z62" s="25" t="str">
        <f t="shared" si="18"/>
        <v>Faridun Nazriev</v>
      </c>
      <c r="AA62" s="25" t="str">
        <f t="shared" si="18"/>
        <v>992 934310379</v>
      </c>
      <c r="AB62" s="25" t="str">
        <f t="shared" si="18"/>
        <v>faridun.nazriev@akdn.org</v>
      </c>
      <c r="AC62" s="25" t="str">
        <f t="shared" si="18"/>
        <v>4.05.2017</v>
      </c>
    </row>
    <row r="63" spans="2:29" ht="42" customHeight="1" x14ac:dyDescent="0.25">
      <c r="B63" s="30">
        <v>28</v>
      </c>
      <c r="C63" s="2" t="s">
        <v>573</v>
      </c>
      <c r="D63" s="2"/>
      <c r="E63" s="2" t="s">
        <v>267</v>
      </c>
      <c r="F63" s="24" t="s">
        <v>370</v>
      </c>
      <c r="G63" s="53">
        <v>39631</v>
      </c>
      <c r="H63" s="53">
        <v>40057</v>
      </c>
      <c r="I63" s="33" t="s">
        <v>349</v>
      </c>
      <c r="J63" s="3" t="s">
        <v>371</v>
      </c>
      <c r="K63" s="33"/>
      <c r="L63" s="24"/>
      <c r="M63" s="24"/>
      <c r="N63" s="24"/>
      <c r="O63" s="24"/>
      <c r="P63" s="24"/>
      <c r="Q63" s="24" t="s">
        <v>372</v>
      </c>
      <c r="R63" s="2" t="s">
        <v>267</v>
      </c>
      <c r="S63" s="97">
        <v>79411</v>
      </c>
      <c r="T63" s="2" t="s">
        <v>75</v>
      </c>
      <c r="U63" s="2">
        <v>1.55</v>
      </c>
      <c r="V63" s="80">
        <f t="shared" si="10"/>
        <v>123087.05</v>
      </c>
      <c r="W63" s="24"/>
      <c r="X63" s="24">
        <v>1</v>
      </c>
      <c r="Y63" s="24" t="s">
        <v>373</v>
      </c>
      <c r="Z63" s="25" t="str">
        <f t="shared" si="18"/>
        <v>Faridun Nazriev</v>
      </c>
      <c r="AA63" s="25" t="str">
        <f t="shared" si="18"/>
        <v>992 934310379</v>
      </c>
      <c r="AB63" s="25" t="str">
        <f t="shared" si="18"/>
        <v>faridun.nazriev@akdn.org</v>
      </c>
      <c r="AC63" s="25" t="str">
        <f t="shared" si="18"/>
        <v>4.05.2017</v>
      </c>
    </row>
    <row r="64" spans="2:29" ht="42" customHeight="1" x14ac:dyDescent="0.25">
      <c r="B64" s="30">
        <v>28</v>
      </c>
      <c r="C64" s="2" t="s">
        <v>573</v>
      </c>
      <c r="D64" s="2"/>
      <c r="E64" s="2" t="s">
        <v>30</v>
      </c>
      <c r="F64" s="24" t="s">
        <v>370</v>
      </c>
      <c r="G64" s="53">
        <v>39630</v>
      </c>
      <c r="H64" s="53">
        <v>40057</v>
      </c>
      <c r="I64" s="33" t="s">
        <v>349</v>
      </c>
      <c r="J64" s="3" t="s">
        <v>371</v>
      </c>
      <c r="K64" s="33">
        <v>1</v>
      </c>
      <c r="L64" s="24">
        <v>1</v>
      </c>
      <c r="M64" s="24"/>
      <c r="N64" s="24"/>
      <c r="O64" s="24"/>
      <c r="P64" s="24"/>
      <c r="Q64" s="24" t="s">
        <v>372</v>
      </c>
      <c r="R64" s="25" t="s">
        <v>30</v>
      </c>
      <c r="S64" s="97">
        <v>450000</v>
      </c>
      <c r="T64" s="2" t="s">
        <v>75</v>
      </c>
      <c r="U64" s="2">
        <v>1.55</v>
      </c>
      <c r="V64" s="80">
        <f t="shared" si="10"/>
        <v>697500</v>
      </c>
      <c r="W64" s="24"/>
      <c r="X64" s="24">
        <v>1</v>
      </c>
      <c r="Y64" s="24" t="s">
        <v>373</v>
      </c>
      <c r="Z64" s="25" t="str">
        <f t="shared" si="18"/>
        <v>Faridun Nazriev</v>
      </c>
      <c r="AA64" s="25" t="str">
        <f t="shared" si="18"/>
        <v>992 934310379</v>
      </c>
      <c r="AB64" s="25" t="str">
        <f t="shared" si="18"/>
        <v>faridun.nazriev@akdn.org</v>
      </c>
      <c r="AC64" s="25" t="str">
        <f t="shared" si="18"/>
        <v>4.05.2017</v>
      </c>
    </row>
    <row r="65" spans="2:30" ht="95.65" customHeight="1" x14ac:dyDescent="0.25">
      <c r="B65" s="30">
        <v>29</v>
      </c>
      <c r="C65" s="2" t="s">
        <v>573</v>
      </c>
      <c r="D65" s="2"/>
      <c r="E65" s="2" t="s">
        <v>27</v>
      </c>
      <c r="F65" s="24" t="s">
        <v>364</v>
      </c>
      <c r="G65" s="53">
        <v>39203</v>
      </c>
      <c r="H65" s="52">
        <v>39630</v>
      </c>
      <c r="I65" s="33" t="s">
        <v>374</v>
      </c>
      <c r="J65" s="3" t="s">
        <v>375</v>
      </c>
      <c r="K65" s="33"/>
      <c r="L65" s="24">
        <v>1</v>
      </c>
      <c r="M65" s="24"/>
      <c r="N65" s="24"/>
      <c r="O65" s="24"/>
      <c r="P65" s="24"/>
      <c r="Q65" s="24" t="s">
        <v>376</v>
      </c>
      <c r="R65" s="25" t="s">
        <v>27</v>
      </c>
      <c r="S65" s="97">
        <v>90000</v>
      </c>
      <c r="T65" s="2" t="s">
        <v>188</v>
      </c>
      <c r="U65" s="2">
        <v>1</v>
      </c>
      <c r="V65" s="80">
        <f t="shared" si="10"/>
        <v>90000</v>
      </c>
      <c r="W65" s="24"/>
      <c r="X65" s="24">
        <v>1</v>
      </c>
      <c r="Y65" s="24" t="s">
        <v>377</v>
      </c>
      <c r="Z65" s="25" t="str">
        <f t="shared" si="18"/>
        <v>Faridun Nazriev</v>
      </c>
      <c r="AA65" s="25" t="str">
        <f t="shared" si="18"/>
        <v>992 934310379</v>
      </c>
      <c r="AB65" s="25" t="str">
        <f t="shared" si="18"/>
        <v>faridun.nazriev@akdn.org</v>
      </c>
      <c r="AC65" s="25" t="str">
        <f t="shared" si="18"/>
        <v>4.05.2017</v>
      </c>
      <c r="AD65" s="1"/>
    </row>
    <row r="66" spans="2:30" ht="83.65" customHeight="1" x14ac:dyDescent="0.25">
      <c r="B66" s="30">
        <v>29</v>
      </c>
      <c r="C66" s="2" t="s">
        <v>573</v>
      </c>
      <c r="D66" s="2"/>
      <c r="E66" s="2" t="s">
        <v>267</v>
      </c>
      <c r="F66" s="24" t="s">
        <v>364</v>
      </c>
      <c r="G66" s="53">
        <v>39204</v>
      </c>
      <c r="H66" s="52">
        <v>39631</v>
      </c>
      <c r="I66" s="33" t="s">
        <v>374</v>
      </c>
      <c r="J66" s="3" t="s">
        <v>375</v>
      </c>
      <c r="K66" s="33"/>
      <c r="L66" s="24"/>
      <c r="M66" s="24"/>
      <c r="N66" s="24"/>
      <c r="O66" s="24"/>
      <c r="P66" s="24"/>
      <c r="Q66" s="24" t="s">
        <v>376</v>
      </c>
      <c r="R66" s="2" t="s">
        <v>267</v>
      </c>
      <c r="S66" s="97">
        <v>43618</v>
      </c>
      <c r="T66" s="2" t="s">
        <v>188</v>
      </c>
      <c r="U66" s="2">
        <v>1</v>
      </c>
      <c r="V66" s="80">
        <f t="shared" si="10"/>
        <v>43618</v>
      </c>
      <c r="W66" s="24"/>
      <c r="X66" s="24">
        <v>1</v>
      </c>
      <c r="Y66" s="24" t="s">
        <v>377</v>
      </c>
      <c r="Z66" s="25" t="str">
        <f t="shared" si="18"/>
        <v>Faridun Nazriev</v>
      </c>
      <c r="AA66" s="25" t="str">
        <f t="shared" si="18"/>
        <v>992 934310379</v>
      </c>
      <c r="AB66" s="25" t="str">
        <f t="shared" si="18"/>
        <v>faridun.nazriev@akdn.org</v>
      </c>
      <c r="AC66" s="25" t="str">
        <f t="shared" si="18"/>
        <v>4.05.2017</v>
      </c>
    </row>
    <row r="67" spans="2:30" ht="63" customHeight="1" x14ac:dyDescent="0.25">
      <c r="B67" s="30">
        <v>30</v>
      </c>
      <c r="C67" s="2" t="s">
        <v>573</v>
      </c>
      <c r="D67" s="2"/>
      <c r="E67" s="2" t="s">
        <v>267</v>
      </c>
      <c r="F67" s="27" t="s">
        <v>378</v>
      </c>
      <c r="G67" s="53">
        <v>39448</v>
      </c>
      <c r="H67" s="53">
        <v>39783</v>
      </c>
      <c r="I67" s="33" t="s">
        <v>267</v>
      </c>
      <c r="J67" s="3" t="s">
        <v>379</v>
      </c>
      <c r="K67" s="33">
        <v>1</v>
      </c>
      <c r="L67" s="24"/>
      <c r="M67" s="24"/>
      <c r="N67" s="24"/>
      <c r="O67" s="24"/>
      <c r="P67" s="24"/>
      <c r="Q67" s="24" t="s">
        <v>380</v>
      </c>
      <c r="R67" s="2" t="s">
        <v>267</v>
      </c>
      <c r="S67" s="97">
        <v>125456</v>
      </c>
      <c r="T67" s="2" t="s">
        <v>188</v>
      </c>
      <c r="U67" s="2">
        <v>1</v>
      </c>
      <c r="V67" s="80">
        <f t="shared" si="10"/>
        <v>125456</v>
      </c>
      <c r="W67" s="24"/>
      <c r="X67" s="24">
        <v>1</v>
      </c>
      <c r="Y67" s="24" t="s">
        <v>112</v>
      </c>
      <c r="Z67" s="25" t="str">
        <f t="shared" si="18"/>
        <v>Faridun Nazriev</v>
      </c>
      <c r="AA67" s="25" t="str">
        <f t="shared" si="18"/>
        <v>992 934310379</v>
      </c>
      <c r="AB67" s="25" t="str">
        <f t="shared" si="18"/>
        <v>faridun.nazriev@akdn.org</v>
      </c>
      <c r="AC67" s="25" t="str">
        <f t="shared" si="18"/>
        <v>4.05.2017</v>
      </c>
    </row>
    <row r="68" spans="2:30" ht="69.75" customHeight="1" x14ac:dyDescent="0.25">
      <c r="B68" s="30">
        <v>31</v>
      </c>
      <c r="C68" s="2" t="s">
        <v>573</v>
      </c>
      <c r="D68" s="40"/>
      <c r="E68" s="2" t="s">
        <v>267</v>
      </c>
      <c r="F68" s="21" t="s">
        <v>381</v>
      </c>
      <c r="G68" s="53">
        <v>39083</v>
      </c>
      <c r="H68" s="53">
        <v>39417</v>
      </c>
      <c r="I68" s="33" t="s">
        <v>267</v>
      </c>
      <c r="J68" s="3" t="s">
        <v>382</v>
      </c>
      <c r="K68" s="33"/>
      <c r="L68" s="24"/>
      <c r="M68" s="24"/>
      <c r="N68" s="24">
        <v>1</v>
      </c>
      <c r="O68" s="24"/>
      <c r="P68" s="24"/>
      <c r="Q68" s="24" t="s">
        <v>383</v>
      </c>
      <c r="R68" s="2" t="s">
        <v>267</v>
      </c>
      <c r="S68" s="97">
        <v>51185</v>
      </c>
      <c r="T68" s="2" t="s">
        <v>188</v>
      </c>
      <c r="U68" s="2">
        <v>1</v>
      </c>
      <c r="V68" s="80">
        <f t="shared" si="10"/>
        <v>51185</v>
      </c>
      <c r="W68" s="24"/>
      <c r="X68" s="24">
        <v>1</v>
      </c>
      <c r="Y68" s="24" t="s">
        <v>112</v>
      </c>
      <c r="Z68" s="25" t="str">
        <f t="shared" ref="Z68:AC70" si="19">Z67</f>
        <v>Faridun Nazriev</v>
      </c>
      <c r="AA68" s="25" t="str">
        <f t="shared" si="19"/>
        <v>992 934310379</v>
      </c>
      <c r="AB68" s="25" t="str">
        <f t="shared" si="19"/>
        <v>faridun.nazriev@akdn.org</v>
      </c>
      <c r="AC68" s="25" t="str">
        <f t="shared" si="19"/>
        <v>4.05.2017</v>
      </c>
    </row>
    <row r="69" spans="2:30" ht="42" customHeight="1" x14ac:dyDescent="0.25">
      <c r="B69" s="30">
        <v>32</v>
      </c>
      <c r="C69" s="2" t="s">
        <v>573</v>
      </c>
      <c r="D69" s="48"/>
      <c r="E69" s="2" t="s">
        <v>30</v>
      </c>
      <c r="F69" s="24" t="s">
        <v>384</v>
      </c>
      <c r="G69" s="53">
        <v>39114</v>
      </c>
      <c r="H69" s="53">
        <v>39539</v>
      </c>
      <c r="I69" s="33" t="s">
        <v>385</v>
      </c>
      <c r="J69" s="3" t="s">
        <v>386</v>
      </c>
      <c r="K69" s="33">
        <v>1</v>
      </c>
      <c r="L69" s="24">
        <v>1</v>
      </c>
      <c r="M69" s="24">
        <v>1</v>
      </c>
      <c r="N69" s="24"/>
      <c r="O69" s="24"/>
      <c r="P69" s="24"/>
      <c r="Q69" s="24" t="s">
        <v>387</v>
      </c>
      <c r="R69" s="25" t="s">
        <v>30</v>
      </c>
      <c r="S69" s="97">
        <v>415000</v>
      </c>
      <c r="T69" s="2" t="s">
        <v>188</v>
      </c>
      <c r="U69" s="2">
        <v>1</v>
      </c>
      <c r="V69" s="80">
        <f t="shared" ref="V69:V98" si="20">+U69*S69</f>
        <v>415000</v>
      </c>
      <c r="W69" s="24">
        <v>1</v>
      </c>
      <c r="X69" s="24"/>
      <c r="Y69" s="24" t="s">
        <v>388</v>
      </c>
      <c r="Z69" s="25" t="str">
        <f t="shared" si="19"/>
        <v>Faridun Nazriev</v>
      </c>
      <c r="AA69" s="25" t="str">
        <f t="shared" si="19"/>
        <v>992 934310379</v>
      </c>
      <c r="AB69" s="25" t="str">
        <f t="shared" si="19"/>
        <v>faridun.nazriev@akdn.org</v>
      </c>
      <c r="AC69" s="25" t="str">
        <f t="shared" si="19"/>
        <v>4.05.2017</v>
      </c>
    </row>
    <row r="70" spans="2:30" ht="42" customHeight="1" x14ac:dyDescent="0.25">
      <c r="B70" s="30">
        <v>32</v>
      </c>
      <c r="C70" s="2" t="s">
        <v>573</v>
      </c>
      <c r="D70" s="48"/>
      <c r="E70" s="2" t="s">
        <v>278</v>
      </c>
      <c r="F70" s="24" t="s">
        <v>384</v>
      </c>
      <c r="G70" s="53">
        <v>39115</v>
      </c>
      <c r="H70" s="53">
        <v>39539</v>
      </c>
      <c r="I70" s="33" t="s">
        <v>385</v>
      </c>
      <c r="J70" s="3" t="s">
        <v>386</v>
      </c>
      <c r="K70" s="33"/>
      <c r="L70" s="24"/>
      <c r="M70" s="24"/>
      <c r="N70" s="24"/>
      <c r="O70" s="24"/>
      <c r="P70" s="24"/>
      <c r="Q70" s="24" t="s">
        <v>387</v>
      </c>
      <c r="R70" s="2" t="s">
        <v>278</v>
      </c>
      <c r="S70" s="97">
        <v>54987</v>
      </c>
      <c r="T70" s="2" t="s">
        <v>188</v>
      </c>
      <c r="U70" s="2">
        <v>1</v>
      </c>
      <c r="V70" s="80">
        <f t="shared" si="20"/>
        <v>54987</v>
      </c>
      <c r="W70" s="24">
        <v>1</v>
      </c>
      <c r="X70" s="24"/>
      <c r="Y70" s="24" t="s">
        <v>388</v>
      </c>
      <c r="Z70" s="25" t="str">
        <f t="shared" si="19"/>
        <v>Faridun Nazriev</v>
      </c>
      <c r="AA70" s="25" t="str">
        <f t="shared" si="19"/>
        <v>992 934310379</v>
      </c>
      <c r="AB70" s="25" t="str">
        <f t="shared" si="19"/>
        <v>faridun.nazriev@akdn.org</v>
      </c>
      <c r="AC70" s="25" t="str">
        <f t="shared" si="19"/>
        <v>4.05.2017</v>
      </c>
    </row>
    <row r="71" spans="2:30" ht="42" customHeight="1" x14ac:dyDescent="0.25">
      <c r="B71" s="30">
        <v>33</v>
      </c>
      <c r="C71" s="2" t="s">
        <v>573</v>
      </c>
      <c r="D71" s="48"/>
      <c r="E71" s="2" t="s">
        <v>30</v>
      </c>
      <c r="F71" s="24" t="s">
        <v>389</v>
      </c>
      <c r="G71" s="53">
        <v>38565</v>
      </c>
      <c r="H71" s="53">
        <v>38991</v>
      </c>
      <c r="I71" s="33" t="s">
        <v>390</v>
      </c>
      <c r="J71" s="3" t="s">
        <v>391</v>
      </c>
      <c r="K71" s="33">
        <v>1</v>
      </c>
      <c r="L71" s="24">
        <v>1</v>
      </c>
      <c r="M71" s="24">
        <v>1</v>
      </c>
      <c r="N71" s="24"/>
      <c r="O71" s="24"/>
      <c r="P71" s="24"/>
      <c r="Q71" s="24" t="s">
        <v>392</v>
      </c>
      <c r="R71" s="2" t="s">
        <v>30</v>
      </c>
      <c r="S71" s="97">
        <v>348216</v>
      </c>
      <c r="T71" s="2" t="s">
        <v>75</v>
      </c>
      <c r="U71" s="2">
        <v>0.8</v>
      </c>
      <c r="V71" s="80">
        <f t="shared" si="20"/>
        <v>278572.79999999999</v>
      </c>
      <c r="W71" s="24"/>
      <c r="X71" s="24">
        <v>1</v>
      </c>
      <c r="Y71" s="24" t="s">
        <v>393</v>
      </c>
      <c r="Z71" s="25" t="str">
        <f t="shared" ref="Z71:AC75" si="21">Z69</f>
        <v>Faridun Nazriev</v>
      </c>
      <c r="AA71" s="25" t="str">
        <f t="shared" si="21"/>
        <v>992 934310379</v>
      </c>
      <c r="AB71" s="25" t="str">
        <f t="shared" si="21"/>
        <v>faridun.nazriev@akdn.org</v>
      </c>
      <c r="AC71" s="25" t="str">
        <f t="shared" si="21"/>
        <v>4.05.2017</v>
      </c>
    </row>
    <row r="72" spans="2:30" ht="42" customHeight="1" x14ac:dyDescent="0.25">
      <c r="B72" s="30">
        <v>33</v>
      </c>
      <c r="C72" s="2" t="s">
        <v>573</v>
      </c>
      <c r="D72" s="48"/>
      <c r="E72" s="2" t="s">
        <v>278</v>
      </c>
      <c r="F72" s="24" t="s">
        <v>389</v>
      </c>
      <c r="G72" s="53">
        <v>38566</v>
      </c>
      <c r="H72" s="53">
        <v>38991</v>
      </c>
      <c r="I72" s="33" t="s">
        <v>390</v>
      </c>
      <c r="J72" s="3" t="s">
        <v>391</v>
      </c>
      <c r="K72" s="33"/>
      <c r="L72" s="24"/>
      <c r="M72" s="24"/>
      <c r="N72" s="24"/>
      <c r="O72" s="24"/>
      <c r="P72" s="24"/>
      <c r="Q72" s="24" t="s">
        <v>392</v>
      </c>
      <c r="R72" s="2" t="s">
        <v>278</v>
      </c>
      <c r="S72" s="97">
        <v>70132</v>
      </c>
      <c r="T72" s="2" t="s">
        <v>75</v>
      </c>
      <c r="U72" s="2">
        <v>0.8</v>
      </c>
      <c r="V72" s="80">
        <f t="shared" si="20"/>
        <v>56105.600000000006</v>
      </c>
      <c r="W72" s="24"/>
      <c r="X72" s="24">
        <v>1</v>
      </c>
      <c r="Y72" s="24" t="s">
        <v>393</v>
      </c>
      <c r="Z72" s="25" t="str">
        <f t="shared" si="21"/>
        <v>Faridun Nazriev</v>
      </c>
      <c r="AA72" s="25" t="str">
        <f t="shared" si="21"/>
        <v>992 934310379</v>
      </c>
      <c r="AB72" s="25" t="str">
        <f t="shared" si="21"/>
        <v>faridun.nazriev@akdn.org</v>
      </c>
      <c r="AC72" s="25" t="str">
        <f t="shared" si="21"/>
        <v>4.05.2017</v>
      </c>
    </row>
    <row r="73" spans="2:30" ht="42" customHeight="1" x14ac:dyDescent="0.25">
      <c r="B73" s="30">
        <v>34</v>
      </c>
      <c r="C73" s="2" t="s">
        <v>573</v>
      </c>
      <c r="D73" s="48"/>
      <c r="E73" s="2" t="s">
        <v>27</v>
      </c>
      <c r="F73" s="24" t="s">
        <v>394</v>
      </c>
      <c r="G73" s="53">
        <v>38534</v>
      </c>
      <c r="H73" s="53">
        <v>38961</v>
      </c>
      <c r="I73" s="33" t="s">
        <v>395</v>
      </c>
      <c r="J73" s="3" t="s">
        <v>396</v>
      </c>
      <c r="K73" s="33">
        <v>1</v>
      </c>
      <c r="L73" s="24">
        <v>1</v>
      </c>
      <c r="M73" s="24"/>
      <c r="N73" s="24"/>
      <c r="O73" s="24"/>
      <c r="P73" s="24"/>
      <c r="Q73" s="24" t="s">
        <v>397</v>
      </c>
      <c r="R73" s="2" t="s">
        <v>27</v>
      </c>
      <c r="S73" s="97">
        <v>143087</v>
      </c>
      <c r="T73" s="2" t="s">
        <v>188</v>
      </c>
      <c r="U73" s="2">
        <v>1</v>
      </c>
      <c r="V73" s="80">
        <f t="shared" si="20"/>
        <v>143087</v>
      </c>
      <c r="W73" s="24"/>
      <c r="X73" s="24">
        <v>1</v>
      </c>
      <c r="Y73" s="24" t="s">
        <v>398</v>
      </c>
      <c r="Z73" s="25" t="str">
        <f t="shared" si="21"/>
        <v>Faridun Nazriev</v>
      </c>
      <c r="AA73" s="25" t="str">
        <f t="shared" si="21"/>
        <v>992 934310379</v>
      </c>
      <c r="AB73" s="25" t="str">
        <f t="shared" si="21"/>
        <v>faridun.nazriev@akdn.org</v>
      </c>
      <c r="AC73" s="25" t="str">
        <f t="shared" si="21"/>
        <v>4.05.2017</v>
      </c>
    </row>
    <row r="74" spans="2:30" ht="42" customHeight="1" x14ac:dyDescent="0.25">
      <c r="B74" s="30">
        <v>34</v>
      </c>
      <c r="C74" s="2" t="s">
        <v>573</v>
      </c>
      <c r="D74" s="48"/>
      <c r="E74" s="2" t="s">
        <v>267</v>
      </c>
      <c r="F74" s="24" t="s">
        <v>394</v>
      </c>
      <c r="G74" s="53">
        <v>38535</v>
      </c>
      <c r="H74" s="53">
        <v>38962</v>
      </c>
      <c r="I74" s="33" t="s">
        <v>395</v>
      </c>
      <c r="J74" s="3" t="s">
        <v>396</v>
      </c>
      <c r="K74" s="33"/>
      <c r="L74" s="24"/>
      <c r="M74" s="24"/>
      <c r="N74" s="24"/>
      <c r="O74" s="24"/>
      <c r="P74" s="24"/>
      <c r="Q74" s="24" t="s">
        <v>397</v>
      </c>
      <c r="R74" s="2" t="s">
        <v>267</v>
      </c>
      <c r="S74" s="97">
        <v>69831</v>
      </c>
      <c r="T74" s="2" t="s">
        <v>188</v>
      </c>
      <c r="U74" s="2">
        <v>1</v>
      </c>
      <c r="V74" s="80">
        <f t="shared" si="20"/>
        <v>69831</v>
      </c>
      <c r="W74" s="24"/>
      <c r="X74" s="24">
        <v>1</v>
      </c>
      <c r="Y74" s="24" t="s">
        <v>398</v>
      </c>
      <c r="Z74" s="25" t="str">
        <f t="shared" si="21"/>
        <v>Faridun Nazriev</v>
      </c>
      <c r="AA74" s="25" t="str">
        <f t="shared" si="21"/>
        <v>992 934310379</v>
      </c>
      <c r="AB74" s="25" t="str">
        <f t="shared" si="21"/>
        <v>faridun.nazriev@akdn.org</v>
      </c>
      <c r="AC74" s="25" t="str">
        <f t="shared" si="21"/>
        <v>4.05.2017</v>
      </c>
    </row>
    <row r="75" spans="2:30" ht="71.650000000000006" customHeight="1" x14ac:dyDescent="0.25">
      <c r="B75" s="30">
        <v>35</v>
      </c>
      <c r="C75" s="2" t="s">
        <v>573</v>
      </c>
      <c r="D75" s="2"/>
      <c r="E75" s="2" t="s">
        <v>287</v>
      </c>
      <c r="F75" s="24" t="s">
        <v>399</v>
      </c>
      <c r="G75" s="53">
        <v>38139</v>
      </c>
      <c r="H75" s="53">
        <v>39417</v>
      </c>
      <c r="I75" s="33" t="s">
        <v>287</v>
      </c>
      <c r="J75" s="3" t="s">
        <v>400</v>
      </c>
      <c r="K75" s="33">
        <v>1</v>
      </c>
      <c r="L75" s="24">
        <v>1</v>
      </c>
      <c r="M75" s="24"/>
      <c r="N75" s="24"/>
      <c r="O75" s="24"/>
      <c r="P75" s="24"/>
      <c r="Q75" s="24" t="s">
        <v>401</v>
      </c>
      <c r="R75" s="2" t="s">
        <v>287</v>
      </c>
      <c r="S75" s="97">
        <v>1595124</v>
      </c>
      <c r="T75" s="2" t="s">
        <v>188</v>
      </c>
      <c r="U75" s="2">
        <v>1</v>
      </c>
      <c r="V75" s="80">
        <f t="shared" si="20"/>
        <v>1595124</v>
      </c>
      <c r="W75" s="24"/>
      <c r="X75" s="24">
        <v>1</v>
      </c>
      <c r="Y75" s="24" t="s">
        <v>112</v>
      </c>
      <c r="Z75" s="25" t="str">
        <f t="shared" si="21"/>
        <v>Faridun Nazriev</v>
      </c>
      <c r="AA75" s="25" t="str">
        <f t="shared" si="21"/>
        <v>992 934310379</v>
      </c>
      <c r="AB75" s="25" t="str">
        <f t="shared" si="21"/>
        <v>faridun.nazriev@akdn.org</v>
      </c>
      <c r="AC75" s="25" t="str">
        <f t="shared" si="21"/>
        <v>4.05.2017</v>
      </c>
    </row>
    <row r="76" spans="2:30" ht="66" customHeight="1" x14ac:dyDescent="0.25">
      <c r="B76" s="30">
        <v>36</v>
      </c>
      <c r="C76" s="2" t="s">
        <v>573</v>
      </c>
      <c r="D76" s="48"/>
      <c r="E76" s="2" t="s">
        <v>30</v>
      </c>
      <c r="F76" s="24" t="s">
        <v>402</v>
      </c>
      <c r="G76" s="53">
        <v>38108</v>
      </c>
      <c r="H76" s="53">
        <v>38534</v>
      </c>
      <c r="I76" s="33" t="s">
        <v>390</v>
      </c>
      <c r="J76" s="3" t="s">
        <v>403</v>
      </c>
      <c r="K76" s="33">
        <v>1</v>
      </c>
      <c r="L76" s="24">
        <v>1</v>
      </c>
      <c r="M76" s="24"/>
      <c r="N76" s="24"/>
      <c r="O76" s="24"/>
      <c r="P76" s="24"/>
      <c r="Q76" s="24" t="s">
        <v>293</v>
      </c>
      <c r="R76" s="2" t="s">
        <v>30</v>
      </c>
      <c r="S76" s="97">
        <v>348216</v>
      </c>
      <c r="T76" s="2" t="s">
        <v>75</v>
      </c>
      <c r="U76" s="2">
        <v>0.8</v>
      </c>
      <c r="V76" s="80">
        <f t="shared" si="20"/>
        <v>278572.79999999999</v>
      </c>
      <c r="W76" s="24"/>
      <c r="X76" s="24">
        <v>1</v>
      </c>
      <c r="Y76" s="24" t="s">
        <v>404</v>
      </c>
      <c r="Z76" s="25" t="str">
        <f t="shared" ref="Z76:AC77" si="22">Z75</f>
        <v>Faridun Nazriev</v>
      </c>
      <c r="AA76" s="25" t="str">
        <f t="shared" si="22"/>
        <v>992 934310379</v>
      </c>
      <c r="AB76" s="25" t="str">
        <f t="shared" si="22"/>
        <v>faridun.nazriev@akdn.org</v>
      </c>
      <c r="AC76" s="25" t="str">
        <f t="shared" si="22"/>
        <v>4.05.2017</v>
      </c>
    </row>
    <row r="77" spans="2:30" ht="42" customHeight="1" x14ac:dyDescent="0.25">
      <c r="B77" s="30">
        <v>36</v>
      </c>
      <c r="C77" s="2" t="s">
        <v>573</v>
      </c>
      <c r="D77" s="48"/>
      <c r="E77" s="2" t="s">
        <v>278</v>
      </c>
      <c r="F77" s="24" t="s">
        <v>402</v>
      </c>
      <c r="G77" s="53">
        <v>38109</v>
      </c>
      <c r="H77" s="53">
        <v>38534</v>
      </c>
      <c r="I77" s="33" t="s">
        <v>390</v>
      </c>
      <c r="J77" s="3" t="s">
        <v>403</v>
      </c>
      <c r="K77" s="33"/>
      <c r="L77" s="24"/>
      <c r="M77" s="24"/>
      <c r="N77" s="24"/>
      <c r="O77" s="24"/>
      <c r="P77" s="24"/>
      <c r="Q77" s="24" t="s">
        <v>293</v>
      </c>
      <c r="R77" s="2" t="s">
        <v>278</v>
      </c>
      <c r="S77" s="97">
        <v>70132</v>
      </c>
      <c r="T77" s="2" t="s">
        <v>75</v>
      </c>
      <c r="U77" s="2">
        <v>0.8</v>
      </c>
      <c r="V77" s="80">
        <f t="shared" si="20"/>
        <v>56105.600000000006</v>
      </c>
      <c r="W77" s="24"/>
      <c r="X77" s="24">
        <v>1</v>
      </c>
      <c r="Y77" s="24" t="s">
        <v>404</v>
      </c>
      <c r="Z77" s="25" t="str">
        <f t="shared" si="22"/>
        <v>Faridun Nazriev</v>
      </c>
      <c r="AA77" s="25" t="str">
        <f t="shared" si="22"/>
        <v>992 934310379</v>
      </c>
      <c r="AB77" s="25" t="str">
        <f t="shared" si="22"/>
        <v>faridun.nazriev@akdn.org</v>
      </c>
      <c r="AC77" s="25" t="str">
        <f t="shared" si="22"/>
        <v>4.05.2017</v>
      </c>
    </row>
    <row r="78" spans="2:30" ht="91.5" customHeight="1" x14ac:dyDescent="0.25">
      <c r="B78" s="30">
        <v>37</v>
      </c>
      <c r="C78" s="2" t="s">
        <v>573</v>
      </c>
      <c r="D78" s="2"/>
      <c r="E78" s="2" t="s">
        <v>285</v>
      </c>
      <c r="F78" s="24" t="s">
        <v>405</v>
      </c>
      <c r="G78" s="53">
        <v>37834</v>
      </c>
      <c r="H78" s="53">
        <v>37956</v>
      </c>
      <c r="I78" s="33" t="s">
        <v>285</v>
      </c>
      <c r="J78" s="3" t="s">
        <v>406</v>
      </c>
      <c r="K78" s="33">
        <v>1</v>
      </c>
      <c r="L78" s="24"/>
      <c r="M78" s="24"/>
      <c r="N78" s="24"/>
      <c r="O78" s="24"/>
      <c r="P78" s="24"/>
      <c r="Q78" s="24" t="s">
        <v>407</v>
      </c>
      <c r="R78" s="2" t="s">
        <v>285</v>
      </c>
      <c r="S78" s="97">
        <v>27575</v>
      </c>
      <c r="T78" s="2" t="s">
        <v>188</v>
      </c>
      <c r="U78" s="2">
        <v>1</v>
      </c>
      <c r="V78" s="80">
        <f t="shared" si="20"/>
        <v>27575</v>
      </c>
      <c r="W78" s="24"/>
      <c r="X78" s="24">
        <v>1</v>
      </c>
      <c r="Y78" s="24" t="s">
        <v>112</v>
      </c>
      <c r="Z78" s="25" t="str">
        <f>Z76</f>
        <v>Faridun Nazriev</v>
      </c>
      <c r="AA78" s="25" t="str">
        <f>AA76</f>
        <v>992 934310379</v>
      </c>
      <c r="AB78" s="25" t="str">
        <f>AB76</f>
        <v>faridun.nazriev@akdn.org</v>
      </c>
      <c r="AC78" s="25" t="str">
        <f>$AC$76</f>
        <v>4.05.2017</v>
      </c>
    </row>
    <row r="79" spans="2:30" ht="105.75" customHeight="1" x14ac:dyDescent="0.25">
      <c r="B79" s="30">
        <v>38</v>
      </c>
      <c r="C79" s="2" t="s">
        <v>573</v>
      </c>
      <c r="D79" s="2"/>
      <c r="E79" s="2" t="s">
        <v>285</v>
      </c>
      <c r="F79" s="24" t="s">
        <v>408</v>
      </c>
      <c r="G79" s="53">
        <v>37835</v>
      </c>
      <c r="H79" s="53">
        <v>37957</v>
      </c>
      <c r="I79" s="33" t="s">
        <v>285</v>
      </c>
      <c r="J79" s="3" t="s">
        <v>409</v>
      </c>
      <c r="K79" s="33">
        <v>1</v>
      </c>
      <c r="L79" s="24"/>
      <c r="M79" s="24"/>
      <c r="N79" s="24"/>
      <c r="O79" s="24"/>
      <c r="P79" s="24"/>
      <c r="Q79" s="24" t="s">
        <v>410</v>
      </c>
      <c r="R79" s="2" t="s">
        <v>285</v>
      </c>
      <c r="S79" s="97">
        <v>38595</v>
      </c>
      <c r="T79" s="2" t="s">
        <v>188</v>
      </c>
      <c r="U79" s="2">
        <v>1</v>
      </c>
      <c r="V79" s="80">
        <f t="shared" si="20"/>
        <v>38595</v>
      </c>
      <c r="W79" s="24"/>
      <c r="X79" s="24">
        <v>1</v>
      </c>
      <c r="Y79" s="24" t="s">
        <v>112</v>
      </c>
      <c r="Z79" s="25" t="str">
        <f>Z78</f>
        <v>Faridun Nazriev</v>
      </c>
      <c r="AA79" s="25" t="str">
        <f>AA78</f>
        <v>992 934310379</v>
      </c>
      <c r="AB79" s="25" t="str">
        <f>AB78</f>
        <v>faridun.nazriev@akdn.org</v>
      </c>
      <c r="AC79" s="25" t="str">
        <f>AC78</f>
        <v>4.05.2017</v>
      </c>
    </row>
    <row r="80" spans="2:30" ht="102.4" customHeight="1" x14ac:dyDescent="0.25">
      <c r="B80" s="30">
        <v>39</v>
      </c>
      <c r="C80" s="2" t="s">
        <v>573</v>
      </c>
      <c r="D80" s="2"/>
      <c r="E80" s="2" t="s">
        <v>414</v>
      </c>
      <c r="F80" s="49" t="s">
        <v>594</v>
      </c>
      <c r="G80" s="53">
        <v>37712</v>
      </c>
      <c r="H80" s="53">
        <v>38689</v>
      </c>
      <c r="I80" s="33" t="s">
        <v>411</v>
      </c>
      <c r="J80" s="3" t="s">
        <v>412</v>
      </c>
      <c r="K80" s="33"/>
      <c r="L80" s="24">
        <v>1</v>
      </c>
      <c r="M80" s="24"/>
      <c r="N80" s="24"/>
      <c r="O80" s="24"/>
      <c r="P80" s="24"/>
      <c r="Q80" s="24" t="s">
        <v>413</v>
      </c>
      <c r="R80" s="25" t="s">
        <v>414</v>
      </c>
      <c r="S80" s="97">
        <v>66883</v>
      </c>
      <c r="T80" s="2" t="s">
        <v>188</v>
      </c>
      <c r="U80" s="2">
        <v>1</v>
      </c>
      <c r="V80" s="80">
        <f t="shared" si="20"/>
        <v>66883</v>
      </c>
      <c r="W80" s="24"/>
      <c r="X80" s="24">
        <v>1</v>
      </c>
      <c r="Y80" s="24" t="s">
        <v>112</v>
      </c>
      <c r="Z80" s="25" t="str">
        <f t="shared" ref="Z80:AC84" si="23">Z78</f>
        <v>Faridun Nazriev</v>
      </c>
      <c r="AA80" s="25" t="str">
        <f t="shared" si="23"/>
        <v>992 934310379</v>
      </c>
      <c r="AB80" s="25" t="str">
        <f t="shared" si="23"/>
        <v>faridun.nazriev@akdn.org</v>
      </c>
      <c r="AC80" s="25" t="str">
        <f t="shared" si="23"/>
        <v>4.05.2017</v>
      </c>
    </row>
    <row r="81" spans="2:29" ht="63" customHeight="1" x14ac:dyDescent="0.25">
      <c r="B81" s="30">
        <v>39</v>
      </c>
      <c r="C81" s="2" t="s">
        <v>573</v>
      </c>
      <c r="D81" s="2"/>
      <c r="E81" s="2" t="s">
        <v>267</v>
      </c>
      <c r="F81" s="49" t="s">
        <v>594</v>
      </c>
      <c r="G81" s="53">
        <v>37713</v>
      </c>
      <c r="H81" s="53">
        <v>38687</v>
      </c>
      <c r="I81" s="33" t="s">
        <v>411</v>
      </c>
      <c r="J81" s="3" t="s">
        <v>412</v>
      </c>
      <c r="K81" s="33"/>
      <c r="L81" s="24"/>
      <c r="M81" s="24"/>
      <c r="N81" s="24"/>
      <c r="O81" s="24"/>
      <c r="P81" s="24"/>
      <c r="Q81" s="24" t="s">
        <v>413</v>
      </c>
      <c r="R81" s="2" t="s">
        <v>267</v>
      </c>
      <c r="S81" s="97">
        <v>12377</v>
      </c>
      <c r="T81" s="2" t="s">
        <v>188</v>
      </c>
      <c r="U81" s="2">
        <v>1</v>
      </c>
      <c r="V81" s="80">
        <f t="shared" si="20"/>
        <v>12377</v>
      </c>
      <c r="W81" s="24"/>
      <c r="X81" s="24">
        <v>1</v>
      </c>
      <c r="Y81" s="24" t="s">
        <v>112</v>
      </c>
      <c r="Z81" s="25" t="str">
        <f t="shared" si="23"/>
        <v>Faridun Nazriev</v>
      </c>
      <c r="AA81" s="25" t="str">
        <f t="shared" si="23"/>
        <v>992 934310379</v>
      </c>
      <c r="AB81" s="25" t="str">
        <f t="shared" si="23"/>
        <v>faridun.nazriev@akdn.org</v>
      </c>
      <c r="AC81" s="25" t="str">
        <f t="shared" si="23"/>
        <v>4.05.2017</v>
      </c>
    </row>
    <row r="82" spans="2:29" ht="66.75" customHeight="1" x14ac:dyDescent="0.25">
      <c r="B82" s="30">
        <v>40</v>
      </c>
      <c r="C82" s="2" t="s">
        <v>573</v>
      </c>
      <c r="D82" s="2"/>
      <c r="E82" s="2" t="s">
        <v>267</v>
      </c>
      <c r="F82" s="49" t="s">
        <v>415</v>
      </c>
      <c r="G82" s="53">
        <v>37715</v>
      </c>
      <c r="H82" s="53">
        <v>38108</v>
      </c>
      <c r="I82" s="33" t="s">
        <v>416</v>
      </c>
      <c r="J82" s="3" t="s">
        <v>417</v>
      </c>
      <c r="K82" s="33"/>
      <c r="L82" s="24"/>
      <c r="M82" s="24"/>
      <c r="N82" s="24"/>
      <c r="O82" s="24"/>
      <c r="P82" s="24"/>
      <c r="Q82" s="24" t="s">
        <v>333</v>
      </c>
      <c r="R82" s="2" t="s">
        <v>267</v>
      </c>
      <c r="S82" s="97">
        <v>92571</v>
      </c>
      <c r="T82" s="2" t="s">
        <v>75</v>
      </c>
      <c r="U82" s="2">
        <v>0.89</v>
      </c>
      <c r="V82" s="80">
        <f t="shared" si="20"/>
        <v>82388.19</v>
      </c>
      <c r="W82" s="24"/>
      <c r="X82" s="24">
        <v>1</v>
      </c>
      <c r="Y82" s="24" t="s">
        <v>112</v>
      </c>
      <c r="Z82" s="25" t="str">
        <f t="shared" si="23"/>
        <v>Faridun Nazriev</v>
      </c>
      <c r="AA82" s="25" t="str">
        <f t="shared" si="23"/>
        <v>992 934310379</v>
      </c>
      <c r="AB82" s="25" t="str">
        <f t="shared" si="23"/>
        <v>faridun.nazriev@akdn.org</v>
      </c>
      <c r="AC82" s="25" t="str">
        <f t="shared" si="23"/>
        <v>4.05.2017</v>
      </c>
    </row>
    <row r="83" spans="2:29" ht="63.75" customHeight="1" x14ac:dyDescent="0.25">
      <c r="B83" s="30">
        <v>40</v>
      </c>
      <c r="C83" s="2" t="s">
        <v>573</v>
      </c>
      <c r="D83" s="2"/>
      <c r="E83" s="2" t="s">
        <v>30</v>
      </c>
      <c r="F83" s="49" t="s">
        <v>415</v>
      </c>
      <c r="G83" s="53">
        <v>37714</v>
      </c>
      <c r="H83" s="53">
        <v>38108</v>
      </c>
      <c r="I83" s="33" t="s">
        <v>416</v>
      </c>
      <c r="J83" s="3" t="s">
        <v>417</v>
      </c>
      <c r="K83" s="33">
        <v>1</v>
      </c>
      <c r="L83" s="24">
        <v>1</v>
      </c>
      <c r="M83" s="24"/>
      <c r="N83" s="24"/>
      <c r="O83" s="24"/>
      <c r="P83" s="24"/>
      <c r="Q83" s="24" t="s">
        <v>333</v>
      </c>
      <c r="R83" s="2" t="s">
        <v>30</v>
      </c>
      <c r="S83" s="97">
        <v>499820</v>
      </c>
      <c r="T83" s="2" t="s">
        <v>75</v>
      </c>
      <c r="U83" s="2">
        <v>0.89</v>
      </c>
      <c r="V83" s="80">
        <f t="shared" si="20"/>
        <v>444839.8</v>
      </c>
      <c r="W83" s="24"/>
      <c r="X83" s="24">
        <v>1</v>
      </c>
      <c r="Y83" s="24" t="s">
        <v>112</v>
      </c>
      <c r="Z83" s="25" t="str">
        <f t="shared" si="23"/>
        <v>Faridun Nazriev</v>
      </c>
      <c r="AA83" s="25" t="str">
        <f t="shared" si="23"/>
        <v>992 934310379</v>
      </c>
      <c r="AB83" s="25" t="str">
        <f t="shared" si="23"/>
        <v>faridun.nazriev@akdn.org</v>
      </c>
      <c r="AC83" s="25" t="str">
        <f t="shared" si="23"/>
        <v>4.05.2017</v>
      </c>
    </row>
    <row r="84" spans="2:29" ht="99" customHeight="1" x14ac:dyDescent="0.25">
      <c r="B84" s="30">
        <v>41</v>
      </c>
      <c r="C84" s="2" t="s">
        <v>573</v>
      </c>
      <c r="D84" s="2"/>
      <c r="E84" s="2" t="s">
        <v>285</v>
      </c>
      <c r="F84" s="49" t="s">
        <v>421</v>
      </c>
      <c r="G84" s="53">
        <v>37257</v>
      </c>
      <c r="H84" s="53">
        <v>37591</v>
      </c>
      <c r="I84" s="33" t="s">
        <v>285</v>
      </c>
      <c r="J84" s="3" t="s">
        <v>422</v>
      </c>
      <c r="K84" s="33"/>
      <c r="L84" s="24">
        <v>1</v>
      </c>
      <c r="M84" s="24">
        <v>1</v>
      </c>
      <c r="N84" s="24"/>
      <c r="O84" s="24"/>
      <c r="P84" s="24"/>
      <c r="Q84" s="24" t="s">
        <v>423</v>
      </c>
      <c r="R84" s="2" t="s">
        <v>285</v>
      </c>
      <c r="S84" s="97">
        <v>50000</v>
      </c>
      <c r="T84" s="2" t="s">
        <v>188</v>
      </c>
      <c r="U84" s="2">
        <v>1</v>
      </c>
      <c r="V84" s="80">
        <f t="shared" si="20"/>
        <v>50000</v>
      </c>
      <c r="W84" s="24"/>
      <c r="X84" s="24">
        <v>1</v>
      </c>
      <c r="Y84" s="24" t="s">
        <v>112</v>
      </c>
      <c r="Z84" s="25" t="str">
        <f t="shared" si="23"/>
        <v>Faridun Nazriev</v>
      </c>
      <c r="AA84" s="25" t="str">
        <f t="shared" si="23"/>
        <v>992 934310379</v>
      </c>
      <c r="AB84" s="25" t="str">
        <f t="shared" si="23"/>
        <v>faridun.nazriev@akdn.org</v>
      </c>
      <c r="AC84" s="25" t="str">
        <f t="shared" si="23"/>
        <v>4.05.2017</v>
      </c>
    </row>
    <row r="85" spans="2:29" ht="60" customHeight="1" x14ac:dyDescent="0.25">
      <c r="B85" s="30">
        <v>42</v>
      </c>
      <c r="C85" s="2" t="s">
        <v>573</v>
      </c>
      <c r="D85" s="2"/>
      <c r="E85" s="2" t="s">
        <v>267</v>
      </c>
      <c r="F85" s="49" t="s">
        <v>424</v>
      </c>
      <c r="G85" s="53">
        <v>37348</v>
      </c>
      <c r="H85" s="53">
        <v>37530</v>
      </c>
      <c r="I85" s="33" t="s">
        <v>425</v>
      </c>
      <c r="J85" s="3" t="s">
        <v>426</v>
      </c>
      <c r="K85" s="33"/>
      <c r="L85" s="24"/>
      <c r="M85" s="24"/>
      <c r="N85" s="24"/>
      <c r="O85" s="24"/>
      <c r="P85" s="24"/>
      <c r="Q85" s="24" t="s">
        <v>427</v>
      </c>
      <c r="R85" s="2" t="s">
        <v>267</v>
      </c>
      <c r="S85" s="97">
        <v>3941</v>
      </c>
      <c r="T85" s="2" t="s">
        <v>188</v>
      </c>
      <c r="U85" s="2">
        <v>1</v>
      </c>
      <c r="V85" s="80">
        <f t="shared" si="20"/>
        <v>3941</v>
      </c>
      <c r="W85" s="24"/>
      <c r="X85" s="24">
        <v>1</v>
      </c>
      <c r="Y85" s="24" t="s">
        <v>112</v>
      </c>
      <c r="Z85" s="25" t="s">
        <v>270</v>
      </c>
      <c r="AA85" s="25" t="s">
        <v>271</v>
      </c>
      <c r="AB85" s="25" t="s">
        <v>272</v>
      </c>
      <c r="AC85" s="25" t="s">
        <v>273</v>
      </c>
    </row>
    <row r="86" spans="2:29" ht="53.25" customHeight="1" x14ac:dyDescent="0.25">
      <c r="B86" s="30">
        <v>42</v>
      </c>
      <c r="C86" s="2" t="s">
        <v>573</v>
      </c>
      <c r="D86" s="2"/>
      <c r="E86" s="2" t="s">
        <v>285</v>
      </c>
      <c r="F86" s="49" t="s">
        <v>424</v>
      </c>
      <c r="G86" s="53">
        <v>37347</v>
      </c>
      <c r="H86" s="53">
        <v>37530</v>
      </c>
      <c r="I86" s="33" t="s">
        <v>425</v>
      </c>
      <c r="J86" s="3" t="s">
        <v>426</v>
      </c>
      <c r="K86" s="33">
        <v>1</v>
      </c>
      <c r="L86" s="24"/>
      <c r="M86" s="24"/>
      <c r="N86" s="24"/>
      <c r="O86" s="24"/>
      <c r="P86" s="24"/>
      <c r="Q86" s="24" t="s">
        <v>427</v>
      </c>
      <c r="R86" s="2" t="s">
        <v>285</v>
      </c>
      <c r="S86" s="97">
        <v>34709</v>
      </c>
      <c r="T86" s="2" t="s">
        <v>188</v>
      </c>
      <c r="U86" s="2">
        <v>1</v>
      </c>
      <c r="V86" s="80">
        <f t="shared" si="20"/>
        <v>34709</v>
      </c>
      <c r="W86" s="24"/>
      <c r="X86" s="24">
        <v>1</v>
      </c>
      <c r="Y86" s="24" t="s">
        <v>112</v>
      </c>
      <c r="Z86" s="25" t="s">
        <v>270</v>
      </c>
      <c r="AA86" s="25" t="s">
        <v>271</v>
      </c>
      <c r="AB86" s="25" t="s">
        <v>272</v>
      </c>
      <c r="AC86" s="25" t="s">
        <v>273</v>
      </c>
    </row>
    <row r="87" spans="2:29" ht="93.75" customHeight="1" x14ac:dyDescent="0.25">
      <c r="B87" s="30">
        <v>43</v>
      </c>
      <c r="C87" s="2" t="s">
        <v>573</v>
      </c>
      <c r="D87" s="2"/>
      <c r="E87" s="2" t="s">
        <v>267</v>
      </c>
      <c r="F87" s="24" t="s">
        <v>428</v>
      </c>
      <c r="G87" s="53">
        <v>42182</v>
      </c>
      <c r="H87" s="53">
        <v>42182</v>
      </c>
      <c r="I87" s="33"/>
      <c r="J87" s="3" t="s">
        <v>429</v>
      </c>
      <c r="K87" s="33"/>
      <c r="L87" s="24"/>
      <c r="M87" s="24"/>
      <c r="N87" s="24">
        <v>1</v>
      </c>
      <c r="O87" s="24"/>
      <c r="P87" s="24"/>
      <c r="Q87" s="24" t="s">
        <v>430</v>
      </c>
      <c r="R87" s="2" t="s">
        <v>267</v>
      </c>
      <c r="S87" s="97">
        <v>83950</v>
      </c>
      <c r="T87" s="2" t="s">
        <v>188</v>
      </c>
      <c r="U87" s="2">
        <v>1</v>
      </c>
      <c r="V87" s="80">
        <f t="shared" si="20"/>
        <v>83950</v>
      </c>
      <c r="W87" s="24"/>
      <c r="X87" s="24">
        <v>1</v>
      </c>
      <c r="Y87" s="24" t="s">
        <v>112</v>
      </c>
      <c r="Z87" s="25" t="s">
        <v>270</v>
      </c>
      <c r="AA87" s="25" t="s">
        <v>271</v>
      </c>
      <c r="AB87" s="25" t="s">
        <v>272</v>
      </c>
      <c r="AC87" s="25" t="s">
        <v>273</v>
      </c>
    </row>
    <row r="88" spans="2:29" ht="91.5" customHeight="1" x14ac:dyDescent="0.25">
      <c r="B88" s="30">
        <v>44</v>
      </c>
      <c r="C88" s="2" t="s">
        <v>573</v>
      </c>
      <c r="D88" s="2"/>
      <c r="E88" s="2" t="s">
        <v>435</v>
      </c>
      <c r="F88" s="49" t="s">
        <v>431</v>
      </c>
      <c r="G88" s="53">
        <v>36832</v>
      </c>
      <c r="H88" s="53">
        <v>37895</v>
      </c>
      <c r="I88" s="33" t="s">
        <v>432</v>
      </c>
      <c r="J88" s="3" t="s">
        <v>433</v>
      </c>
      <c r="K88" s="33"/>
      <c r="L88" s="24"/>
      <c r="M88" s="24"/>
      <c r="N88" s="24"/>
      <c r="O88" s="24"/>
      <c r="P88" s="24"/>
      <c r="Q88" s="24" t="s">
        <v>434</v>
      </c>
      <c r="R88" s="2" t="s">
        <v>435</v>
      </c>
      <c r="S88" s="97">
        <v>249891</v>
      </c>
      <c r="T88" s="2" t="s">
        <v>188</v>
      </c>
      <c r="U88" s="2">
        <v>1</v>
      </c>
      <c r="V88" s="80">
        <f t="shared" si="20"/>
        <v>249891</v>
      </c>
      <c r="W88" s="24"/>
      <c r="X88" s="24">
        <v>1</v>
      </c>
      <c r="Y88" s="24" t="s">
        <v>112</v>
      </c>
      <c r="Z88" s="25" t="str">
        <f t="shared" ref="Z88:AC90" si="24">Z87</f>
        <v>Faridun Nazriev</v>
      </c>
      <c r="AA88" s="25" t="str">
        <f t="shared" si="24"/>
        <v>992 934310379</v>
      </c>
      <c r="AB88" s="25" t="str">
        <f t="shared" si="24"/>
        <v>faridun.nazriev@akdn.org</v>
      </c>
      <c r="AC88" s="25" t="str">
        <f t="shared" si="24"/>
        <v>4.05.2017</v>
      </c>
    </row>
    <row r="89" spans="2:29" ht="75" customHeight="1" x14ac:dyDescent="0.25">
      <c r="B89" s="30">
        <v>44</v>
      </c>
      <c r="C89" s="2" t="s">
        <v>573</v>
      </c>
      <c r="D89" s="2"/>
      <c r="E89" s="2" t="s">
        <v>267</v>
      </c>
      <c r="F89" s="49" t="s">
        <v>431</v>
      </c>
      <c r="G89" s="53">
        <v>36831</v>
      </c>
      <c r="H89" s="53">
        <v>37895</v>
      </c>
      <c r="I89" s="33" t="s">
        <v>432</v>
      </c>
      <c r="J89" s="3" t="s">
        <v>433</v>
      </c>
      <c r="K89" s="33">
        <v>1</v>
      </c>
      <c r="L89" s="24">
        <v>1</v>
      </c>
      <c r="M89" s="24">
        <v>1</v>
      </c>
      <c r="N89" s="24"/>
      <c r="O89" s="24"/>
      <c r="P89" s="24"/>
      <c r="Q89" s="24" t="s">
        <v>434</v>
      </c>
      <c r="R89" s="2" t="s">
        <v>267</v>
      </c>
      <c r="S89" s="97">
        <v>274731</v>
      </c>
      <c r="T89" s="2" t="s">
        <v>188</v>
      </c>
      <c r="U89" s="2">
        <v>1</v>
      </c>
      <c r="V89" s="80">
        <f t="shared" si="20"/>
        <v>274731</v>
      </c>
      <c r="W89" s="24"/>
      <c r="X89" s="24">
        <v>1</v>
      </c>
      <c r="Y89" s="24" t="s">
        <v>112</v>
      </c>
      <c r="Z89" s="25" t="str">
        <f t="shared" si="24"/>
        <v>Faridun Nazriev</v>
      </c>
      <c r="AA89" s="25" t="str">
        <f t="shared" si="24"/>
        <v>992 934310379</v>
      </c>
      <c r="AB89" s="25" t="str">
        <f t="shared" si="24"/>
        <v>faridun.nazriev@akdn.org</v>
      </c>
      <c r="AC89" s="25" t="str">
        <f t="shared" si="24"/>
        <v>4.05.2017</v>
      </c>
    </row>
    <row r="90" spans="2:29" ht="66" customHeight="1" x14ac:dyDescent="0.25">
      <c r="B90" s="30">
        <v>44</v>
      </c>
      <c r="C90" s="2" t="s">
        <v>573</v>
      </c>
      <c r="D90" s="2"/>
      <c r="E90" s="2" t="s">
        <v>302</v>
      </c>
      <c r="F90" s="49" t="s">
        <v>431</v>
      </c>
      <c r="G90" s="53">
        <v>36833</v>
      </c>
      <c r="H90" s="53">
        <v>37895</v>
      </c>
      <c r="I90" s="33" t="s">
        <v>432</v>
      </c>
      <c r="J90" s="3" t="s">
        <v>433</v>
      </c>
      <c r="K90" s="33"/>
      <c r="L90" s="24"/>
      <c r="M90" s="24"/>
      <c r="N90" s="24"/>
      <c r="O90" s="24"/>
      <c r="P90" s="24"/>
      <c r="Q90" s="24" t="s">
        <v>434</v>
      </c>
      <c r="R90" s="2" t="s">
        <v>302</v>
      </c>
      <c r="S90" s="97">
        <v>510366</v>
      </c>
      <c r="T90" s="2" t="s">
        <v>188</v>
      </c>
      <c r="U90" s="2">
        <v>1</v>
      </c>
      <c r="V90" s="80">
        <f t="shared" si="20"/>
        <v>510366</v>
      </c>
      <c r="W90" s="24"/>
      <c r="X90" s="24">
        <v>1</v>
      </c>
      <c r="Y90" s="24" t="s">
        <v>112</v>
      </c>
      <c r="Z90" s="25" t="str">
        <f t="shared" si="24"/>
        <v>Faridun Nazriev</v>
      </c>
      <c r="AA90" s="25" t="str">
        <f t="shared" si="24"/>
        <v>992 934310379</v>
      </c>
      <c r="AB90" s="25" t="str">
        <f t="shared" si="24"/>
        <v>faridun.nazriev@akdn.org</v>
      </c>
      <c r="AC90" s="25" t="str">
        <f t="shared" si="24"/>
        <v>4.05.2017</v>
      </c>
    </row>
    <row r="91" spans="2:29" ht="51" customHeight="1" x14ac:dyDescent="0.25">
      <c r="B91" s="30">
        <v>45</v>
      </c>
      <c r="C91" s="104" t="s">
        <v>54</v>
      </c>
      <c r="D91" s="2"/>
      <c r="E91" s="3" t="s">
        <v>57</v>
      </c>
      <c r="F91" s="49" t="s">
        <v>609</v>
      </c>
      <c r="G91" s="52">
        <v>42614</v>
      </c>
      <c r="H91" s="52">
        <v>42917</v>
      </c>
      <c r="I91" s="34" t="s">
        <v>30</v>
      </c>
      <c r="J91" s="13" t="s">
        <v>55</v>
      </c>
      <c r="K91" s="34">
        <v>1</v>
      </c>
      <c r="L91" s="41">
        <v>1</v>
      </c>
      <c r="M91" s="41">
        <v>1</v>
      </c>
      <c r="N91" s="41">
        <v>1</v>
      </c>
      <c r="O91" s="41"/>
      <c r="P91" s="41"/>
      <c r="Q91" s="41" t="s">
        <v>56</v>
      </c>
      <c r="R91" s="3" t="s">
        <v>57</v>
      </c>
      <c r="S91" s="99">
        <v>265702.34000000003</v>
      </c>
      <c r="T91" s="3" t="s">
        <v>58</v>
      </c>
      <c r="U91" s="3">
        <v>7.87</v>
      </c>
      <c r="V91" s="81">
        <f>S91/U91</f>
        <v>33761.415501905976</v>
      </c>
      <c r="W91" s="41"/>
      <c r="X91" s="41">
        <v>1</v>
      </c>
      <c r="Y91" s="41" t="s">
        <v>59</v>
      </c>
      <c r="Z91" s="26" t="s">
        <v>60</v>
      </c>
      <c r="AA91" s="26">
        <v>909551693</v>
      </c>
      <c r="AB91" s="43" t="s">
        <v>61</v>
      </c>
      <c r="AC91" s="26" t="s">
        <v>62</v>
      </c>
    </row>
    <row r="92" spans="2:29" ht="51" customHeight="1" x14ac:dyDescent="0.25">
      <c r="B92" s="30">
        <v>45</v>
      </c>
      <c r="C92" s="104" t="s">
        <v>54</v>
      </c>
      <c r="D92" s="2"/>
      <c r="E92" s="3" t="s">
        <v>30</v>
      </c>
      <c r="F92" s="49" t="s">
        <v>610</v>
      </c>
      <c r="G92" s="52">
        <v>42614</v>
      </c>
      <c r="H92" s="52">
        <v>42917</v>
      </c>
      <c r="I92" s="34" t="s">
        <v>30</v>
      </c>
      <c r="J92" s="13" t="s">
        <v>55</v>
      </c>
      <c r="K92" s="34"/>
      <c r="L92" s="41"/>
      <c r="M92" s="41"/>
      <c r="N92" s="41"/>
      <c r="O92" s="41"/>
      <c r="P92" s="41"/>
      <c r="Q92" s="41" t="s">
        <v>56</v>
      </c>
      <c r="R92" s="3" t="s">
        <v>30</v>
      </c>
      <c r="S92" s="99">
        <v>265702.34000000003</v>
      </c>
      <c r="T92" s="3" t="s">
        <v>58</v>
      </c>
      <c r="U92" s="3">
        <v>7.87</v>
      </c>
      <c r="V92" s="81">
        <f>S92/U92</f>
        <v>33761.415501905976</v>
      </c>
      <c r="W92" s="21"/>
      <c r="X92" s="41">
        <v>1</v>
      </c>
      <c r="Y92" s="41" t="s">
        <v>59</v>
      </c>
      <c r="Z92" s="26" t="s">
        <v>60</v>
      </c>
      <c r="AA92" s="26">
        <v>909551693</v>
      </c>
      <c r="AB92" s="43" t="s">
        <v>61</v>
      </c>
      <c r="AC92" s="26" t="s">
        <v>62</v>
      </c>
    </row>
    <row r="93" spans="2:29" ht="54" customHeight="1" x14ac:dyDescent="0.25">
      <c r="B93" s="30">
        <v>45</v>
      </c>
      <c r="C93" s="104" t="s">
        <v>54</v>
      </c>
      <c r="D93" s="2"/>
      <c r="E93" s="3" t="s">
        <v>54</v>
      </c>
      <c r="F93" s="49" t="s">
        <v>611</v>
      </c>
      <c r="G93" s="52">
        <v>42614</v>
      </c>
      <c r="H93" s="52">
        <v>42917</v>
      </c>
      <c r="I93" s="34" t="s">
        <v>30</v>
      </c>
      <c r="J93" s="13" t="s">
        <v>55</v>
      </c>
      <c r="K93" s="34"/>
      <c r="L93" s="41"/>
      <c r="M93" s="41"/>
      <c r="N93" s="41"/>
      <c r="O93" s="41"/>
      <c r="P93" s="41"/>
      <c r="Q93" s="41" t="s">
        <v>56</v>
      </c>
      <c r="R93" s="3" t="s">
        <v>54</v>
      </c>
      <c r="S93" s="99">
        <v>147628.60999999999</v>
      </c>
      <c r="T93" s="3" t="s">
        <v>58</v>
      </c>
      <c r="U93" s="3">
        <v>7.87</v>
      </c>
      <c r="V93" s="81">
        <f>S93/U93</f>
        <v>18758.400254129603</v>
      </c>
      <c r="W93" s="27"/>
      <c r="X93" s="41">
        <v>1</v>
      </c>
      <c r="Y93" s="41" t="s">
        <v>59</v>
      </c>
      <c r="Z93" s="26" t="s">
        <v>60</v>
      </c>
      <c r="AA93" s="26">
        <v>909551693</v>
      </c>
      <c r="AB93" s="43" t="s">
        <v>61</v>
      </c>
      <c r="AC93" s="26" t="s">
        <v>62</v>
      </c>
    </row>
    <row r="94" spans="2:29" ht="97.5" customHeight="1" x14ac:dyDescent="0.25">
      <c r="B94" s="30">
        <v>46</v>
      </c>
      <c r="C94" s="2" t="s">
        <v>63</v>
      </c>
      <c r="D94" s="2"/>
      <c r="E94" s="2" t="s">
        <v>27</v>
      </c>
      <c r="F94" s="24" t="s">
        <v>595</v>
      </c>
      <c r="G94" s="53">
        <v>40787</v>
      </c>
      <c r="H94" s="53">
        <v>43586</v>
      </c>
      <c r="I94" s="33" t="s">
        <v>27</v>
      </c>
      <c r="J94" s="3" t="s">
        <v>64</v>
      </c>
      <c r="K94" s="33">
        <v>1</v>
      </c>
      <c r="L94" s="24"/>
      <c r="M94" s="24"/>
      <c r="N94" s="24"/>
      <c r="O94" s="24"/>
      <c r="P94" s="24"/>
      <c r="Q94" s="10" t="s">
        <v>65</v>
      </c>
      <c r="R94" s="2" t="s">
        <v>27</v>
      </c>
      <c r="S94" s="97">
        <v>3986572</v>
      </c>
      <c r="T94" s="2" t="s">
        <v>26</v>
      </c>
      <c r="U94" s="2">
        <v>1.26</v>
      </c>
      <c r="V94" s="80">
        <f t="shared" si="20"/>
        <v>5023080.72</v>
      </c>
      <c r="W94" s="12"/>
      <c r="X94" s="24" t="s">
        <v>66</v>
      </c>
      <c r="Y94" s="24" t="s">
        <v>59</v>
      </c>
      <c r="Z94" s="25" t="s">
        <v>67</v>
      </c>
      <c r="AA94" s="25" t="s">
        <v>68</v>
      </c>
      <c r="AB94" s="20" t="s">
        <v>69</v>
      </c>
      <c r="AC94" s="25" t="s">
        <v>70</v>
      </c>
    </row>
    <row r="95" spans="2:29" ht="60" x14ac:dyDescent="0.25">
      <c r="B95" s="30">
        <v>47</v>
      </c>
      <c r="C95" s="2" t="s">
        <v>63</v>
      </c>
      <c r="D95" s="2"/>
      <c r="E95" s="48" t="s">
        <v>598</v>
      </c>
      <c r="F95" s="24" t="s">
        <v>71</v>
      </c>
      <c r="G95" s="53">
        <v>42430</v>
      </c>
      <c r="H95" s="53">
        <v>42948</v>
      </c>
      <c r="I95" s="33" t="s">
        <v>30</v>
      </c>
      <c r="J95" s="3" t="s">
        <v>72</v>
      </c>
      <c r="K95" s="33">
        <v>1</v>
      </c>
      <c r="L95" s="24">
        <v>1</v>
      </c>
      <c r="M95" s="24"/>
      <c r="N95" s="24"/>
      <c r="O95" s="24"/>
      <c r="P95" s="24"/>
      <c r="Q95" s="24" t="s">
        <v>73</v>
      </c>
      <c r="R95" s="2" t="s">
        <v>74</v>
      </c>
      <c r="S95" s="97">
        <v>306619</v>
      </c>
      <c r="T95" s="2" t="s">
        <v>75</v>
      </c>
      <c r="U95" s="2">
        <v>1.1299999999999999</v>
      </c>
      <c r="V95" s="80">
        <f t="shared" si="20"/>
        <v>346479.47</v>
      </c>
      <c r="W95" s="24"/>
      <c r="X95" s="24">
        <v>1</v>
      </c>
      <c r="Y95" s="24" t="s">
        <v>37</v>
      </c>
      <c r="Z95" s="25" t="s">
        <v>76</v>
      </c>
      <c r="AA95" s="25" t="s">
        <v>77</v>
      </c>
      <c r="AB95" s="25" t="s">
        <v>78</v>
      </c>
      <c r="AC95" s="25" t="s">
        <v>70</v>
      </c>
    </row>
    <row r="96" spans="2:29" ht="45" x14ac:dyDescent="0.25">
      <c r="B96" s="30">
        <v>48</v>
      </c>
      <c r="C96" s="2" t="s">
        <v>79</v>
      </c>
      <c r="D96" s="2"/>
      <c r="E96" s="2" t="s">
        <v>85</v>
      </c>
      <c r="F96" s="24" t="s">
        <v>80</v>
      </c>
      <c r="G96" s="53">
        <v>42248</v>
      </c>
      <c r="H96" s="55">
        <v>42522</v>
      </c>
      <c r="I96" s="33" t="s">
        <v>81</v>
      </c>
      <c r="J96" s="3" t="s">
        <v>84</v>
      </c>
      <c r="K96" s="33">
        <v>1</v>
      </c>
      <c r="L96" s="24"/>
      <c r="M96" s="24"/>
      <c r="N96" s="24">
        <v>1</v>
      </c>
      <c r="O96" s="24">
        <v>1</v>
      </c>
      <c r="P96" s="24">
        <v>1</v>
      </c>
      <c r="Q96" s="24" t="s">
        <v>88</v>
      </c>
      <c r="R96" s="2" t="s">
        <v>85</v>
      </c>
      <c r="S96" s="97">
        <v>94870</v>
      </c>
      <c r="T96" s="2" t="s">
        <v>86</v>
      </c>
      <c r="U96" s="2">
        <v>1.51</v>
      </c>
      <c r="V96" s="82">
        <f t="shared" si="20"/>
        <v>143253.70000000001</v>
      </c>
      <c r="W96" s="24"/>
      <c r="X96" s="24">
        <v>1</v>
      </c>
      <c r="Y96" s="24" t="s">
        <v>37</v>
      </c>
      <c r="Z96" s="25" t="s">
        <v>83</v>
      </c>
      <c r="AA96" s="25" t="s">
        <v>77</v>
      </c>
      <c r="AB96" s="25" t="s">
        <v>82</v>
      </c>
      <c r="AC96" s="25" t="s">
        <v>87</v>
      </c>
    </row>
    <row r="97" spans="1:30" s="106" customFormat="1" ht="90.6" customHeight="1" x14ac:dyDescent="0.25">
      <c r="B97" s="62">
        <v>49</v>
      </c>
      <c r="C97" s="48" t="s">
        <v>79</v>
      </c>
      <c r="D97" s="48"/>
      <c r="E97" s="48" t="s">
        <v>27</v>
      </c>
      <c r="F97" s="49" t="s">
        <v>89</v>
      </c>
      <c r="G97" s="53">
        <v>39784</v>
      </c>
      <c r="H97" s="53">
        <v>41610</v>
      </c>
      <c r="I97" s="16" t="s">
        <v>81</v>
      </c>
      <c r="J97" s="57" t="s">
        <v>90</v>
      </c>
      <c r="K97" s="59"/>
      <c r="L97" s="89"/>
      <c r="M97" s="89"/>
      <c r="N97" s="89"/>
      <c r="O97" s="89"/>
      <c r="P97" s="89"/>
      <c r="Q97" s="89" t="s">
        <v>91</v>
      </c>
      <c r="R97" s="48" t="s">
        <v>27</v>
      </c>
      <c r="S97" s="96">
        <v>1000000</v>
      </c>
      <c r="T97" s="48" t="s">
        <v>86</v>
      </c>
      <c r="U97" s="48">
        <v>1.49</v>
      </c>
      <c r="V97" s="83">
        <f t="shared" si="20"/>
        <v>1490000</v>
      </c>
      <c r="W97" s="89"/>
      <c r="X97" s="89">
        <v>1</v>
      </c>
      <c r="Y97" s="89" t="s">
        <v>37</v>
      </c>
      <c r="Z97" s="105" t="s">
        <v>83</v>
      </c>
      <c r="AA97" s="47" t="s">
        <v>77</v>
      </c>
      <c r="AB97" s="105" t="s">
        <v>82</v>
      </c>
      <c r="AC97" s="105" t="s">
        <v>87</v>
      </c>
    </row>
    <row r="98" spans="1:30" s="106" customFormat="1" ht="76.5" customHeight="1" x14ac:dyDescent="0.25">
      <c r="B98" s="62">
        <v>49</v>
      </c>
      <c r="C98" s="48" t="s">
        <v>79</v>
      </c>
      <c r="D98" s="91"/>
      <c r="E98" s="48" t="s">
        <v>85</v>
      </c>
      <c r="F98" s="49" t="s">
        <v>89</v>
      </c>
      <c r="G98" s="53">
        <v>39783</v>
      </c>
      <c r="H98" s="53">
        <v>41609</v>
      </c>
      <c r="I98" s="16" t="s">
        <v>81</v>
      </c>
      <c r="J98" s="57" t="s">
        <v>90</v>
      </c>
      <c r="K98" s="59">
        <v>1</v>
      </c>
      <c r="L98" s="89">
        <v>1</v>
      </c>
      <c r="M98" s="89">
        <v>1</v>
      </c>
      <c r="N98" s="89"/>
      <c r="O98" s="89"/>
      <c r="P98" s="89"/>
      <c r="Q98" s="89" t="s">
        <v>91</v>
      </c>
      <c r="R98" s="48" t="s">
        <v>85</v>
      </c>
      <c r="S98" s="96">
        <v>1000000</v>
      </c>
      <c r="T98" s="48" t="s">
        <v>86</v>
      </c>
      <c r="U98" s="48">
        <v>1.49</v>
      </c>
      <c r="V98" s="83">
        <f t="shared" si="20"/>
        <v>1490000</v>
      </c>
      <c r="W98" s="107"/>
      <c r="X98" s="89">
        <v>1</v>
      </c>
      <c r="Y98" s="89" t="s">
        <v>37</v>
      </c>
      <c r="Z98" s="108" t="s">
        <v>83</v>
      </c>
      <c r="AA98" s="47" t="s">
        <v>77</v>
      </c>
      <c r="AB98" s="108" t="s">
        <v>82</v>
      </c>
      <c r="AC98" s="108" t="s">
        <v>87</v>
      </c>
    </row>
    <row r="99" spans="1:30" ht="97.5" customHeight="1" x14ac:dyDescent="0.25">
      <c r="A99" s="113"/>
      <c r="B99" s="117">
        <v>50</v>
      </c>
      <c r="C99" s="114" t="s">
        <v>92</v>
      </c>
      <c r="D99" s="114"/>
      <c r="E99" s="114" t="s">
        <v>96</v>
      </c>
      <c r="F99" s="118" t="s">
        <v>93</v>
      </c>
      <c r="G99" s="120">
        <v>42752</v>
      </c>
      <c r="H99" s="120">
        <v>43088</v>
      </c>
      <c r="I99" s="118" t="s">
        <v>94</v>
      </c>
      <c r="J99" s="115" t="s">
        <v>95</v>
      </c>
      <c r="K99" s="119">
        <v>1</v>
      </c>
      <c r="L99" s="119">
        <v>1</v>
      </c>
      <c r="M99" s="119"/>
      <c r="N99" s="119"/>
      <c r="O99" s="119"/>
      <c r="P99" s="119"/>
      <c r="Q99" s="119" t="s">
        <v>638</v>
      </c>
      <c r="R99" s="114" t="s">
        <v>96</v>
      </c>
      <c r="S99" s="122">
        <v>640000</v>
      </c>
      <c r="T99" s="114" t="s">
        <v>75</v>
      </c>
      <c r="U99" s="115">
        <v>1.07</v>
      </c>
      <c r="V99" s="121">
        <v>684800</v>
      </c>
      <c r="W99" s="119"/>
      <c r="X99" s="119">
        <v>1</v>
      </c>
      <c r="Y99" s="119" t="s">
        <v>97</v>
      </c>
      <c r="Z99" s="116" t="s">
        <v>98</v>
      </c>
      <c r="AA99" s="116" t="s">
        <v>99</v>
      </c>
      <c r="AB99" s="116" t="s">
        <v>100</v>
      </c>
      <c r="AC99" s="116" t="s">
        <v>104</v>
      </c>
      <c r="AD99" s="113"/>
    </row>
    <row r="100" spans="1:30" ht="97.5" customHeight="1" x14ac:dyDescent="0.25">
      <c r="A100" s="123"/>
      <c r="B100" s="127">
        <v>51</v>
      </c>
      <c r="C100" s="125" t="s">
        <v>92</v>
      </c>
      <c r="D100" s="163"/>
      <c r="E100" s="163" t="s">
        <v>96</v>
      </c>
      <c r="F100" s="129" t="s">
        <v>101</v>
      </c>
      <c r="G100" s="155">
        <v>41519</v>
      </c>
      <c r="H100" s="155">
        <v>42706</v>
      </c>
      <c r="I100" s="128" t="s">
        <v>94</v>
      </c>
      <c r="J100" s="125" t="s">
        <v>102</v>
      </c>
      <c r="K100" s="128">
        <v>1</v>
      </c>
      <c r="L100" s="128">
        <v>1</v>
      </c>
      <c r="M100" s="128"/>
      <c r="N100" s="128"/>
      <c r="O100" s="128"/>
      <c r="P100" s="128"/>
      <c r="Q100" s="129" t="s">
        <v>638</v>
      </c>
      <c r="R100" s="124" t="s">
        <v>96</v>
      </c>
      <c r="S100" s="131">
        <v>324865</v>
      </c>
      <c r="T100" s="124" t="s">
        <v>75</v>
      </c>
      <c r="U100" s="125">
        <v>1.04</v>
      </c>
      <c r="V100" s="130">
        <v>337860</v>
      </c>
      <c r="W100" s="129">
        <v>1</v>
      </c>
      <c r="X100" s="129"/>
      <c r="Y100" s="129" t="s">
        <v>59</v>
      </c>
      <c r="Z100" s="126" t="s">
        <v>98</v>
      </c>
      <c r="AA100" s="126" t="s">
        <v>99</v>
      </c>
      <c r="AB100" s="126" t="s">
        <v>100</v>
      </c>
      <c r="AC100" s="126" t="s">
        <v>104</v>
      </c>
      <c r="AD100" s="123"/>
    </row>
    <row r="101" spans="1:30" s="113" customFormat="1" ht="97.5" customHeight="1" x14ac:dyDescent="0.25">
      <c r="A101" s="123"/>
      <c r="B101" s="132">
        <v>51</v>
      </c>
      <c r="C101" s="125" t="s">
        <v>92</v>
      </c>
      <c r="D101" s="163"/>
      <c r="E101" s="163" t="s">
        <v>639</v>
      </c>
      <c r="F101" s="129" t="s">
        <v>101</v>
      </c>
      <c r="G101" s="155">
        <v>41519</v>
      </c>
      <c r="H101" s="155">
        <v>42706</v>
      </c>
      <c r="I101" s="128" t="s">
        <v>103</v>
      </c>
      <c r="J101" s="125" t="s">
        <v>102</v>
      </c>
      <c r="K101" s="128"/>
      <c r="L101" s="128"/>
      <c r="M101" s="128"/>
      <c r="N101" s="128"/>
      <c r="O101" s="128"/>
      <c r="P101" s="128"/>
      <c r="Q101" s="129" t="s">
        <v>638</v>
      </c>
      <c r="R101" s="124" t="s">
        <v>103</v>
      </c>
      <c r="S101" s="131">
        <v>88172</v>
      </c>
      <c r="T101" s="124" t="s">
        <v>75</v>
      </c>
      <c r="U101" s="125">
        <v>1.04</v>
      </c>
      <c r="V101" s="130">
        <v>91699</v>
      </c>
      <c r="W101" s="129">
        <v>1</v>
      </c>
      <c r="X101" s="129"/>
      <c r="Y101" s="129" t="s">
        <v>59</v>
      </c>
      <c r="Z101" s="126" t="s">
        <v>98</v>
      </c>
      <c r="AA101" s="126" t="s">
        <v>99</v>
      </c>
      <c r="AB101" s="126" t="s">
        <v>100</v>
      </c>
      <c r="AC101" s="126" t="s">
        <v>104</v>
      </c>
      <c r="AD101" s="123"/>
    </row>
    <row r="102" spans="1:30" s="113" customFormat="1" ht="97.5" customHeight="1" x14ac:dyDescent="0.25">
      <c r="A102" s="133"/>
      <c r="B102" s="145">
        <v>52</v>
      </c>
      <c r="C102" s="137" t="s">
        <v>92</v>
      </c>
      <c r="D102" s="135"/>
      <c r="E102" s="137" t="s">
        <v>107</v>
      </c>
      <c r="F102" s="147" t="s">
        <v>105</v>
      </c>
      <c r="G102" s="156">
        <v>42463</v>
      </c>
      <c r="H102" s="156">
        <v>42981</v>
      </c>
      <c r="I102" s="146" t="s">
        <v>107</v>
      </c>
      <c r="J102" s="137" t="s">
        <v>106</v>
      </c>
      <c r="K102" s="147">
        <v>1</v>
      </c>
      <c r="L102" s="147">
        <v>1</v>
      </c>
      <c r="M102" s="147"/>
      <c r="N102" s="147"/>
      <c r="O102" s="147"/>
      <c r="P102" s="147"/>
      <c r="Q102" s="147" t="s">
        <v>640</v>
      </c>
      <c r="R102" s="135" t="s">
        <v>107</v>
      </c>
      <c r="S102" s="151">
        <v>2000</v>
      </c>
      <c r="T102" s="135" t="s">
        <v>75</v>
      </c>
      <c r="U102" s="137">
        <v>1.1299999999999999</v>
      </c>
      <c r="V102" s="149">
        <v>2260</v>
      </c>
      <c r="W102" s="147"/>
      <c r="X102" s="147">
        <v>1</v>
      </c>
      <c r="Y102" s="147" t="s">
        <v>109</v>
      </c>
      <c r="Z102" s="143" t="s">
        <v>98</v>
      </c>
      <c r="AA102" s="143" t="s">
        <v>99</v>
      </c>
      <c r="AB102" s="143" t="s">
        <v>100</v>
      </c>
      <c r="AC102" s="143" t="s">
        <v>104</v>
      </c>
      <c r="AD102" s="133"/>
    </row>
    <row r="103" spans="1:30" s="113" customFormat="1" ht="97.5" customHeight="1" x14ac:dyDescent="0.25">
      <c r="A103" s="133"/>
      <c r="B103" s="153">
        <v>52</v>
      </c>
      <c r="C103" s="137" t="s">
        <v>92</v>
      </c>
      <c r="D103" s="135"/>
      <c r="E103" s="138" t="s">
        <v>103</v>
      </c>
      <c r="F103" s="147" t="s">
        <v>105</v>
      </c>
      <c r="G103" s="156">
        <v>42463</v>
      </c>
      <c r="H103" s="156">
        <v>42981</v>
      </c>
      <c r="I103" s="146" t="s">
        <v>103</v>
      </c>
      <c r="J103" s="137" t="s">
        <v>106</v>
      </c>
      <c r="K103" s="154"/>
      <c r="L103" s="154"/>
      <c r="M103" s="154"/>
      <c r="N103" s="154"/>
      <c r="O103" s="154"/>
      <c r="P103" s="154"/>
      <c r="Q103" s="147" t="s">
        <v>640</v>
      </c>
      <c r="R103" s="135" t="s">
        <v>103</v>
      </c>
      <c r="S103" s="151">
        <v>25000</v>
      </c>
      <c r="T103" s="135" t="s">
        <v>75</v>
      </c>
      <c r="U103" s="137">
        <v>1.1299999999999999</v>
      </c>
      <c r="V103" s="149">
        <v>28250</v>
      </c>
      <c r="W103" s="147"/>
      <c r="X103" s="147">
        <v>1</v>
      </c>
      <c r="Y103" s="147" t="s">
        <v>109</v>
      </c>
      <c r="Z103" s="143" t="s">
        <v>98</v>
      </c>
      <c r="AA103" s="143" t="s">
        <v>99</v>
      </c>
      <c r="AB103" s="143" t="s">
        <v>100</v>
      </c>
      <c r="AC103" s="143" t="s">
        <v>104</v>
      </c>
      <c r="AD103" s="133"/>
    </row>
    <row r="104" spans="1:30" s="123" customFormat="1" ht="97.5" customHeight="1" x14ac:dyDescent="0.25">
      <c r="A104" s="133"/>
      <c r="B104" s="153">
        <v>52</v>
      </c>
      <c r="C104" s="137" t="s">
        <v>92</v>
      </c>
      <c r="D104" s="135"/>
      <c r="E104" s="138" t="s">
        <v>641</v>
      </c>
      <c r="F104" s="147" t="s">
        <v>105</v>
      </c>
      <c r="G104" s="156">
        <v>42463</v>
      </c>
      <c r="H104" s="156">
        <v>42981</v>
      </c>
      <c r="I104" s="146" t="s">
        <v>641</v>
      </c>
      <c r="J104" s="137" t="s">
        <v>106</v>
      </c>
      <c r="K104" s="154"/>
      <c r="L104" s="154"/>
      <c r="M104" s="154"/>
      <c r="N104" s="154"/>
      <c r="O104" s="154"/>
      <c r="P104" s="154"/>
      <c r="Q104" s="147" t="s">
        <v>640</v>
      </c>
      <c r="R104" s="135" t="s">
        <v>30</v>
      </c>
      <c r="S104" s="151">
        <v>200000</v>
      </c>
      <c r="T104" s="135" t="s">
        <v>75</v>
      </c>
      <c r="U104" s="137">
        <v>1.1299999999999999</v>
      </c>
      <c r="V104" s="149">
        <v>226000</v>
      </c>
      <c r="W104" s="147"/>
      <c r="X104" s="147">
        <v>1</v>
      </c>
      <c r="Y104" s="147" t="s">
        <v>109</v>
      </c>
      <c r="Z104" s="143" t="s">
        <v>98</v>
      </c>
      <c r="AA104" s="143" t="s">
        <v>99</v>
      </c>
      <c r="AB104" s="143" t="s">
        <v>100</v>
      </c>
      <c r="AC104" s="143" t="s">
        <v>104</v>
      </c>
      <c r="AD104" s="133"/>
    </row>
    <row r="105" spans="1:30" s="123" customFormat="1" ht="97.5" customHeight="1" x14ac:dyDescent="0.25">
      <c r="A105" s="133"/>
      <c r="B105" s="152">
        <v>52</v>
      </c>
      <c r="C105" s="137" t="s">
        <v>92</v>
      </c>
      <c r="D105" s="135"/>
      <c r="E105" s="138" t="s">
        <v>642</v>
      </c>
      <c r="F105" s="147" t="s">
        <v>105</v>
      </c>
      <c r="G105" s="156">
        <v>42463</v>
      </c>
      <c r="H105" s="156">
        <v>42981</v>
      </c>
      <c r="I105" s="146" t="s">
        <v>642</v>
      </c>
      <c r="J105" s="137" t="s">
        <v>106</v>
      </c>
      <c r="K105" s="154"/>
      <c r="L105" s="154"/>
      <c r="M105" s="154"/>
      <c r="N105" s="154"/>
      <c r="O105" s="154"/>
      <c r="P105" s="154"/>
      <c r="Q105" s="147" t="s">
        <v>640</v>
      </c>
      <c r="R105" s="135" t="s">
        <v>108</v>
      </c>
      <c r="S105" s="151">
        <v>10000</v>
      </c>
      <c r="T105" s="135" t="s">
        <v>75</v>
      </c>
      <c r="U105" s="137">
        <v>1.1299999999999999</v>
      </c>
      <c r="V105" s="149">
        <v>11300</v>
      </c>
      <c r="W105" s="147"/>
      <c r="X105" s="147">
        <v>1</v>
      </c>
      <c r="Y105" s="147" t="s">
        <v>109</v>
      </c>
      <c r="Z105" s="143" t="s">
        <v>98</v>
      </c>
      <c r="AA105" s="143" t="s">
        <v>99</v>
      </c>
      <c r="AB105" s="143" t="s">
        <v>100</v>
      </c>
      <c r="AC105" s="143" t="s">
        <v>104</v>
      </c>
      <c r="AD105" s="133"/>
    </row>
    <row r="106" spans="1:30" s="123" customFormat="1" ht="97.5" customHeight="1" x14ac:dyDescent="0.25">
      <c r="A106" s="133"/>
      <c r="B106" s="145">
        <v>53</v>
      </c>
      <c r="C106" s="137" t="s">
        <v>92</v>
      </c>
      <c r="D106" s="163"/>
      <c r="E106" s="137" t="s">
        <v>30</v>
      </c>
      <c r="F106" s="147" t="s">
        <v>109</v>
      </c>
      <c r="G106" s="158">
        <v>41762</v>
      </c>
      <c r="H106" s="158">
        <v>42311</v>
      </c>
      <c r="I106" s="146" t="s">
        <v>107</v>
      </c>
      <c r="J106" s="137" t="s">
        <v>111</v>
      </c>
      <c r="K106" s="146">
        <v>1</v>
      </c>
      <c r="L106" s="146">
        <v>1</v>
      </c>
      <c r="M106" s="146"/>
      <c r="N106" s="146"/>
      <c r="O106" s="146"/>
      <c r="P106" s="146"/>
      <c r="Q106" s="147" t="s">
        <v>643</v>
      </c>
      <c r="R106" s="135" t="s">
        <v>107</v>
      </c>
      <c r="S106" s="151">
        <v>15000</v>
      </c>
      <c r="T106" s="135" t="s">
        <v>75</v>
      </c>
      <c r="U106" s="137">
        <v>1.39</v>
      </c>
      <c r="V106" s="149">
        <v>20850</v>
      </c>
      <c r="W106" s="147"/>
      <c r="X106" s="147" t="s">
        <v>112</v>
      </c>
      <c r="Y106" s="147"/>
      <c r="Z106" s="143" t="s">
        <v>98</v>
      </c>
      <c r="AA106" s="143" t="s">
        <v>99</v>
      </c>
      <c r="AB106" s="143" t="s">
        <v>100</v>
      </c>
      <c r="AC106" s="143" t="s">
        <v>104</v>
      </c>
      <c r="AD106" s="133"/>
    </row>
    <row r="107" spans="1:30" s="123" customFormat="1" ht="97.5" customHeight="1" x14ac:dyDescent="0.25">
      <c r="A107" s="133"/>
      <c r="B107" s="153">
        <v>53</v>
      </c>
      <c r="C107" s="137" t="s">
        <v>92</v>
      </c>
      <c r="D107" s="163"/>
      <c r="E107" s="138" t="s">
        <v>103</v>
      </c>
      <c r="F107" s="147" t="s">
        <v>109</v>
      </c>
      <c r="G107" s="157">
        <f t="shared" ref="G107:H109" si="25">G106</f>
        <v>41762</v>
      </c>
      <c r="H107" s="157">
        <f t="shared" si="25"/>
        <v>42311</v>
      </c>
      <c r="I107" s="146" t="s">
        <v>103</v>
      </c>
      <c r="J107" s="137" t="s">
        <v>111</v>
      </c>
      <c r="K107" s="146"/>
      <c r="L107" s="146"/>
      <c r="M107" s="146"/>
      <c r="N107" s="146"/>
      <c r="O107" s="146"/>
      <c r="P107" s="146"/>
      <c r="Q107" s="147" t="s">
        <v>643</v>
      </c>
      <c r="R107" s="135" t="s">
        <v>103</v>
      </c>
      <c r="S107" s="151">
        <v>30000</v>
      </c>
      <c r="T107" s="135" t="s">
        <v>75</v>
      </c>
      <c r="U107" s="137">
        <v>1.39</v>
      </c>
      <c r="V107" s="149">
        <v>41700</v>
      </c>
      <c r="W107" s="147"/>
      <c r="X107" s="147" t="s">
        <v>112</v>
      </c>
      <c r="Y107" s="147"/>
      <c r="Z107" s="143" t="s">
        <v>98</v>
      </c>
      <c r="AA107" s="143" t="s">
        <v>99</v>
      </c>
      <c r="AB107" s="143" t="s">
        <v>100</v>
      </c>
      <c r="AC107" s="143" t="s">
        <v>104</v>
      </c>
      <c r="AD107" s="133"/>
    </row>
    <row r="108" spans="1:30" s="133" customFormat="1" ht="97.5" customHeight="1" x14ac:dyDescent="0.25">
      <c r="B108" s="153">
        <v>53</v>
      </c>
      <c r="C108" s="137" t="s">
        <v>92</v>
      </c>
      <c r="D108" s="163"/>
      <c r="E108" s="138" t="s">
        <v>110</v>
      </c>
      <c r="F108" s="147" t="s">
        <v>109</v>
      </c>
      <c r="G108" s="157">
        <f t="shared" si="25"/>
        <v>41762</v>
      </c>
      <c r="H108" s="157">
        <f t="shared" si="25"/>
        <v>42311</v>
      </c>
      <c r="I108" s="146" t="s">
        <v>110</v>
      </c>
      <c r="J108" s="137" t="s">
        <v>111</v>
      </c>
      <c r="K108" s="146"/>
      <c r="L108" s="146"/>
      <c r="M108" s="146"/>
      <c r="N108" s="146"/>
      <c r="O108" s="146"/>
      <c r="P108" s="146"/>
      <c r="Q108" s="147" t="s">
        <v>643</v>
      </c>
      <c r="R108" s="135" t="s">
        <v>30</v>
      </c>
      <c r="S108" s="151">
        <v>250000</v>
      </c>
      <c r="T108" s="135" t="s">
        <v>75</v>
      </c>
      <c r="U108" s="137">
        <v>1.39</v>
      </c>
      <c r="V108" s="149">
        <v>347500</v>
      </c>
      <c r="W108" s="147"/>
      <c r="X108" s="147" t="s">
        <v>112</v>
      </c>
      <c r="Y108" s="147"/>
      <c r="Z108" s="143" t="s">
        <v>98</v>
      </c>
      <c r="AA108" s="143" t="s">
        <v>99</v>
      </c>
      <c r="AB108" s="143" t="s">
        <v>100</v>
      </c>
      <c r="AC108" s="143" t="s">
        <v>104</v>
      </c>
    </row>
    <row r="109" spans="1:30" s="133" customFormat="1" ht="97.5" customHeight="1" x14ac:dyDescent="0.25">
      <c r="B109" s="152">
        <v>53</v>
      </c>
      <c r="C109" s="137" t="s">
        <v>92</v>
      </c>
      <c r="D109" s="163"/>
      <c r="E109" s="138" t="s">
        <v>642</v>
      </c>
      <c r="F109" s="147" t="s">
        <v>109</v>
      </c>
      <c r="G109" s="157">
        <f t="shared" si="25"/>
        <v>41762</v>
      </c>
      <c r="H109" s="157">
        <f t="shared" si="25"/>
        <v>42311</v>
      </c>
      <c r="I109" s="146" t="s">
        <v>642</v>
      </c>
      <c r="J109" s="137" t="s">
        <v>111</v>
      </c>
      <c r="K109" s="146"/>
      <c r="L109" s="146"/>
      <c r="M109" s="146"/>
      <c r="N109" s="146"/>
      <c r="O109" s="146"/>
      <c r="P109" s="146"/>
      <c r="Q109" s="147" t="s">
        <v>643</v>
      </c>
      <c r="R109" s="135" t="s">
        <v>108</v>
      </c>
      <c r="S109" s="151">
        <v>1500</v>
      </c>
      <c r="T109" s="135" t="s">
        <v>75</v>
      </c>
      <c r="U109" s="137">
        <v>1.39</v>
      </c>
      <c r="V109" s="149">
        <v>2085</v>
      </c>
      <c r="W109" s="147"/>
      <c r="X109" s="147" t="s">
        <v>112</v>
      </c>
      <c r="Y109" s="147"/>
      <c r="Z109" s="143" t="s">
        <v>98</v>
      </c>
      <c r="AA109" s="143" t="s">
        <v>99</v>
      </c>
      <c r="AB109" s="143" t="s">
        <v>100</v>
      </c>
      <c r="AC109" s="143" t="s">
        <v>104</v>
      </c>
    </row>
    <row r="110" spans="1:30" s="133" customFormat="1" ht="97.5" customHeight="1" x14ac:dyDescent="0.25">
      <c r="B110" s="144">
        <v>54</v>
      </c>
      <c r="C110" s="135" t="s">
        <v>92</v>
      </c>
      <c r="D110" s="163"/>
      <c r="E110" s="135" t="s">
        <v>103</v>
      </c>
      <c r="F110" s="146" t="s">
        <v>113</v>
      </c>
      <c r="G110" s="159">
        <v>41760</v>
      </c>
      <c r="H110" s="159">
        <v>41761</v>
      </c>
      <c r="I110" s="146" t="s">
        <v>114</v>
      </c>
      <c r="J110" s="137" t="s">
        <v>115</v>
      </c>
      <c r="K110" s="147"/>
      <c r="L110" s="147"/>
      <c r="M110" s="147"/>
      <c r="N110" s="147">
        <v>1</v>
      </c>
      <c r="O110" s="147"/>
      <c r="P110" s="147"/>
      <c r="Q110" s="147" t="s">
        <v>116</v>
      </c>
      <c r="R110" s="135" t="s">
        <v>103</v>
      </c>
      <c r="S110" s="151">
        <v>8000</v>
      </c>
      <c r="T110" s="135" t="s">
        <v>75</v>
      </c>
      <c r="U110" s="137">
        <v>1.39</v>
      </c>
      <c r="V110" s="149">
        <v>11120</v>
      </c>
      <c r="W110" s="147"/>
      <c r="X110" s="147">
        <v>1</v>
      </c>
      <c r="Y110" s="147" t="s">
        <v>59</v>
      </c>
      <c r="Z110" s="143" t="s">
        <v>98</v>
      </c>
      <c r="AA110" s="143" t="s">
        <v>99</v>
      </c>
      <c r="AB110" s="143" t="s">
        <v>100</v>
      </c>
      <c r="AC110" s="143" t="s">
        <v>104</v>
      </c>
    </row>
    <row r="111" spans="1:30" s="133" customFormat="1" ht="97.5" customHeight="1" x14ac:dyDescent="0.25">
      <c r="B111" s="144">
        <v>55</v>
      </c>
      <c r="C111" s="135" t="s">
        <v>92</v>
      </c>
      <c r="D111" s="163"/>
      <c r="E111" s="135" t="s">
        <v>96</v>
      </c>
      <c r="F111" s="146" t="s">
        <v>117</v>
      </c>
      <c r="G111" s="159">
        <v>41061</v>
      </c>
      <c r="H111" s="159">
        <v>41244</v>
      </c>
      <c r="I111" s="146" t="s">
        <v>94</v>
      </c>
      <c r="J111" s="137" t="s">
        <v>118</v>
      </c>
      <c r="K111" s="147">
        <v>1</v>
      </c>
      <c r="L111" s="147">
        <v>1</v>
      </c>
      <c r="M111" s="147"/>
      <c r="N111" s="147"/>
      <c r="O111" s="147"/>
      <c r="P111" s="147"/>
      <c r="Q111" s="147" t="s">
        <v>644</v>
      </c>
      <c r="R111" s="135" t="s">
        <v>96</v>
      </c>
      <c r="S111" s="151">
        <v>49320</v>
      </c>
      <c r="T111" s="135" t="s">
        <v>75</v>
      </c>
      <c r="U111" s="137">
        <v>1.24</v>
      </c>
      <c r="V111" s="149">
        <v>61157</v>
      </c>
      <c r="W111" s="147"/>
      <c r="X111" s="147">
        <v>1</v>
      </c>
      <c r="Y111" s="147" t="s">
        <v>37</v>
      </c>
      <c r="Z111" s="143" t="s">
        <v>98</v>
      </c>
      <c r="AA111" s="143" t="s">
        <v>99</v>
      </c>
      <c r="AB111" s="143" t="s">
        <v>100</v>
      </c>
      <c r="AC111" s="143" t="s">
        <v>104</v>
      </c>
    </row>
    <row r="112" spans="1:30" s="133" customFormat="1" ht="97.5" customHeight="1" x14ac:dyDescent="0.25">
      <c r="B112" s="144">
        <v>56</v>
      </c>
      <c r="C112" s="135" t="s">
        <v>92</v>
      </c>
      <c r="D112" s="163"/>
      <c r="E112" s="135" t="s">
        <v>96</v>
      </c>
      <c r="F112" s="146" t="s">
        <v>119</v>
      </c>
      <c r="G112" s="159">
        <v>41000</v>
      </c>
      <c r="H112" s="159">
        <v>41122</v>
      </c>
      <c r="I112" s="146" t="s">
        <v>94</v>
      </c>
      <c r="J112" s="137" t="s">
        <v>120</v>
      </c>
      <c r="K112" s="147"/>
      <c r="L112" s="147"/>
      <c r="M112" s="147"/>
      <c r="N112" s="147">
        <v>1</v>
      </c>
      <c r="O112" s="147"/>
      <c r="P112" s="147"/>
      <c r="Q112" s="147" t="s">
        <v>121</v>
      </c>
      <c r="R112" s="135" t="s">
        <v>96</v>
      </c>
      <c r="S112" s="151">
        <v>250000</v>
      </c>
      <c r="T112" s="135" t="s">
        <v>75</v>
      </c>
      <c r="U112" s="137">
        <v>1.31</v>
      </c>
      <c r="V112" s="149">
        <v>327500</v>
      </c>
      <c r="W112" s="147"/>
      <c r="X112" s="147">
        <v>1</v>
      </c>
      <c r="Y112" s="147" t="s">
        <v>37</v>
      </c>
      <c r="Z112" s="143" t="s">
        <v>98</v>
      </c>
      <c r="AA112" s="143" t="s">
        <v>99</v>
      </c>
      <c r="AB112" s="143" t="s">
        <v>100</v>
      </c>
      <c r="AC112" s="143" t="s">
        <v>104</v>
      </c>
    </row>
    <row r="113" spans="1:30" s="133" customFormat="1" ht="97.5" customHeight="1" x14ac:dyDescent="0.25">
      <c r="B113" s="145">
        <v>57</v>
      </c>
      <c r="C113" s="137" t="s">
        <v>92</v>
      </c>
      <c r="D113" s="163"/>
      <c r="E113" s="137" t="s">
        <v>126</v>
      </c>
      <c r="F113" s="147" t="s">
        <v>122</v>
      </c>
      <c r="G113" s="160">
        <v>40725</v>
      </c>
      <c r="H113" s="160">
        <v>41244</v>
      </c>
      <c r="I113" s="146" t="s">
        <v>123</v>
      </c>
      <c r="J113" s="137" t="s">
        <v>124</v>
      </c>
      <c r="K113" s="147">
        <v>1</v>
      </c>
      <c r="L113" s="147">
        <v>1</v>
      </c>
      <c r="M113" s="147"/>
      <c r="N113" s="147"/>
      <c r="O113" s="147"/>
      <c r="P113" s="147"/>
      <c r="Q113" s="147" t="s">
        <v>125</v>
      </c>
      <c r="R113" s="135" t="s">
        <v>126</v>
      </c>
      <c r="S113" s="151">
        <v>136829</v>
      </c>
      <c r="T113" s="135" t="s">
        <v>75</v>
      </c>
      <c r="U113" s="137">
        <v>1.45</v>
      </c>
      <c r="V113" s="149">
        <v>198402</v>
      </c>
      <c r="W113" s="147"/>
      <c r="X113" s="147">
        <v>1</v>
      </c>
      <c r="Y113" s="147" t="s">
        <v>37</v>
      </c>
      <c r="Z113" s="143" t="s">
        <v>98</v>
      </c>
      <c r="AA113" s="143" t="s">
        <v>99</v>
      </c>
      <c r="AB113" s="143" t="s">
        <v>100</v>
      </c>
      <c r="AC113" s="143" t="s">
        <v>104</v>
      </c>
    </row>
    <row r="114" spans="1:30" s="133" customFormat="1" ht="97.5" customHeight="1" x14ac:dyDescent="0.25">
      <c r="B114" s="152">
        <v>57</v>
      </c>
      <c r="C114" s="137" t="s">
        <v>92</v>
      </c>
      <c r="D114" s="163"/>
      <c r="E114" s="138" t="s">
        <v>103</v>
      </c>
      <c r="F114" s="147" t="s">
        <v>122</v>
      </c>
      <c r="G114" s="160">
        <v>40725</v>
      </c>
      <c r="H114" s="160">
        <v>41244</v>
      </c>
      <c r="I114" s="146" t="s">
        <v>103</v>
      </c>
      <c r="J114" s="137" t="s">
        <v>124</v>
      </c>
      <c r="K114" s="154"/>
      <c r="L114" s="154"/>
      <c r="M114" s="154"/>
      <c r="N114" s="154"/>
      <c r="O114" s="154"/>
      <c r="P114" s="154"/>
      <c r="Q114" s="147" t="s">
        <v>125</v>
      </c>
      <c r="R114" s="135" t="s">
        <v>103</v>
      </c>
      <c r="S114" s="151">
        <v>55118</v>
      </c>
      <c r="T114" s="135" t="s">
        <v>75</v>
      </c>
      <c r="U114" s="137">
        <v>1.45</v>
      </c>
      <c r="V114" s="149">
        <v>79921</v>
      </c>
      <c r="W114" s="147"/>
      <c r="X114" s="147">
        <v>1</v>
      </c>
      <c r="Y114" s="147" t="s">
        <v>37</v>
      </c>
      <c r="Z114" s="143" t="s">
        <v>98</v>
      </c>
      <c r="AA114" s="143" t="s">
        <v>99</v>
      </c>
      <c r="AB114" s="143" t="s">
        <v>100</v>
      </c>
      <c r="AC114" s="143" t="s">
        <v>104</v>
      </c>
    </row>
    <row r="115" spans="1:30" s="133" customFormat="1" ht="97.5" customHeight="1" x14ac:dyDescent="0.25">
      <c r="B115" s="145">
        <v>58</v>
      </c>
      <c r="C115" s="137" t="s">
        <v>645</v>
      </c>
      <c r="D115" s="135" t="s">
        <v>129</v>
      </c>
      <c r="E115" s="137" t="s">
        <v>30</v>
      </c>
      <c r="F115" s="147" t="s">
        <v>127</v>
      </c>
      <c r="G115" s="161">
        <v>40300</v>
      </c>
      <c r="H115" s="161">
        <v>40727</v>
      </c>
      <c r="I115" s="146" t="s">
        <v>641</v>
      </c>
      <c r="J115" s="137" t="s">
        <v>128</v>
      </c>
      <c r="K115" s="147">
        <v>1</v>
      </c>
      <c r="L115" s="147">
        <v>1</v>
      </c>
      <c r="M115" s="147"/>
      <c r="N115" s="147"/>
      <c r="O115" s="147"/>
      <c r="P115" s="147"/>
      <c r="Q115" s="147" t="s">
        <v>646</v>
      </c>
      <c r="R115" s="135" t="s">
        <v>30</v>
      </c>
      <c r="S115" s="151">
        <v>340000</v>
      </c>
      <c r="T115" s="135" t="s">
        <v>75</v>
      </c>
      <c r="U115" s="137">
        <v>1.25</v>
      </c>
      <c r="V115" s="149">
        <v>425000</v>
      </c>
      <c r="W115" s="147"/>
      <c r="X115" s="147">
        <v>1</v>
      </c>
      <c r="Y115" s="147" t="s">
        <v>37</v>
      </c>
      <c r="Z115" s="143" t="s">
        <v>98</v>
      </c>
      <c r="AA115" s="143" t="s">
        <v>99</v>
      </c>
      <c r="AB115" s="143" t="s">
        <v>100</v>
      </c>
      <c r="AC115" s="143" t="s">
        <v>104</v>
      </c>
    </row>
    <row r="116" spans="1:30" s="133" customFormat="1" ht="97.5" customHeight="1" x14ac:dyDescent="0.25">
      <c r="B116" s="153">
        <v>58</v>
      </c>
      <c r="C116" s="137" t="s">
        <v>645</v>
      </c>
      <c r="D116" s="135"/>
      <c r="E116" s="138" t="s">
        <v>103</v>
      </c>
      <c r="F116" s="147" t="s">
        <v>127</v>
      </c>
      <c r="G116" s="161">
        <v>40300</v>
      </c>
      <c r="H116" s="161">
        <v>40727</v>
      </c>
      <c r="I116" s="146" t="s">
        <v>103</v>
      </c>
      <c r="J116" s="137" t="s">
        <v>128</v>
      </c>
      <c r="K116" s="154"/>
      <c r="L116" s="154"/>
      <c r="M116" s="154"/>
      <c r="N116" s="154"/>
      <c r="O116" s="154"/>
      <c r="P116" s="154"/>
      <c r="Q116" s="147" t="s">
        <v>646</v>
      </c>
      <c r="R116" s="135" t="s">
        <v>103</v>
      </c>
      <c r="S116" s="151">
        <v>15000</v>
      </c>
      <c r="T116" s="135" t="s">
        <v>75</v>
      </c>
      <c r="U116" s="137">
        <v>1.25</v>
      </c>
      <c r="V116" s="149">
        <v>18750</v>
      </c>
      <c r="W116" s="147"/>
      <c r="X116" s="147"/>
      <c r="Y116" s="147" t="s">
        <v>37</v>
      </c>
      <c r="Z116" s="143" t="s">
        <v>98</v>
      </c>
      <c r="AA116" s="143" t="s">
        <v>99</v>
      </c>
      <c r="AB116" s="143" t="s">
        <v>100</v>
      </c>
      <c r="AC116" s="143" t="s">
        <v>104</v>
      </c>
    </row>
    <row r="117" spans="1:30" ht="97.5" customHeight="1" x14ac:dyDescent="0.25">
      <c r="A117" s="133"/>
      <c r="B117" s="152">
        <v>58</v>
      </c>
      <c r="C117" s="137" t="s">
        <v>645</v>
      </c>
      <c r="D117" s="135"/>
      <c r="E117" s="138" t="s">
        <v>647</v>
      </c>
      <c r="F117" s="147" t="s">
        <v>127</v>
      </c>
      <c r="G117" s="161">
        <v>40300</v>
      </c>
      <c r="H117" s="161">
        <v>40727</v>
      </c>
      <c r="I117" s="146" t="s">
        <v>647</v>
      </c>
      <c r="J117" s="137" t="s">
        <v>128</v>
      </c>
      <c r="K117" s="154"/>
      <c r="L117" s="154"/>
      <c r="M117" s="154"/>
      <c r="N117" s="154"/>
      <c r="O117" s="154"/>
      <c r="P117" s="154"/>
      <c r="Q117" s="147" t="s">
        <v>646</v>
      </c>
      <c r="R117" s="135" t="s">
        <v>129</v>
      </c>
      <c r="S117" s="151">
        <v>60000</v>
      </c>
      <c r="T117" s="135" t="s">
        <v>75</v>
      </c>
      <c r="U117" s="137">
        <v>1.25</v>
      </c>
      <c r="V117" s="149">
        <v>75000</v>
      </c>
      <c r="W117" s="147"/>
      <c r="X117" s="147"/>
      <c r="Y117" s="147" t="s">
        <v>37</v>
      </c>
      <c r="Z117" s="143" t="s">
        <v>98</v>
      </c>
      <c r="AA117" s="143" t="s">
        <v>99</v>
      </c>
      <c r="AB117" s="143" t="s">
        <v>100</v>
      </c>
      <c r="AC117" s="143" t="s">
        <v>104</v>
      </c>
      <c r="AD117" s="133"/>
    </row>
    <row r="118" spans="1:30" ht="56.25" customHeight="1" x14ac:dyDescent="0.25">
      <c r="A118" s="133"/>
      <c r="B118" s="145">
        <v>59</v>
      </c>
      <c r="C118" s="136" t="s">
        <v>92</v>
      </c>
      <c r="D118" s="134"/>
      <c r="E118" s="136" t="s">
        <v>96</v>
      </c>
      <c r="F118" s="141" t="s">
        <v>130</v>
      </c>
      <c r="G118" s="168">
        <v>39326</v>
      </c>
      <c r="H118" s="168">
        <v>40513</v>
      </c>
      <c r="I118" s="146" t="s">
        <v>94</v>
      </c>
      <c r="J118" s="137" t="s">
        <v>131</v>
      </c>
      <c r="K118" s="147">
        <v>1</v>
      </c>
      <c r="L118" s="148">
        <v>1</v>
      </c>
      <c r="M118" s="148"/>
      <c r="N118" s="148"/>
      <c r="O118" s="148"/>
      <c r="P118" s="148"/>
      <c r="Q118" s="148" t="s">
        <v>132</v>
      </c>
      <c r="R118" s="134" t="s">
        <v>96</v>
      </c>
      <c r="S118" s="150">
        <v>200000</v>
      </c>
      <c r="T118" s="139" t="s">
        <v>75</v>
      </c>
      <c r="U118" s="136">
        <v>1.37</v>
      </c>
      <c r="V118" s="149">
        <v>959000</v>
      </c>
      <c r="W118" s="148"/>
      <c r="X118" s="148">
        <v>1</v>
      </c>
      <c r="Y118" s="148" t="s">
        <v>37</v>
      </c>
      <c r="Z118" s="142" t="s">
        <v>98</v>
      </c>
      <c r="AA118" s="142" t="s">
        <v>99</v>
      </c>
      <c r="AB118" s="142" t="s">
        <v>100</v>
      </c>
      <c r="AC118" s="142" t="s">
        <v>104</v>
      </c>
      <c r="AD118" s="133"/>
    </row>
    <row r="119" spans="1:30" ht="45.75" customHeight="1" x14ac:dyDescent="0.25">
      <c r="A119" s="133"/>
      <c r="B119" s="152">
        <v>59</v>
      </c>
      <c r="C119" s="136" t="s">
        <v>92</v>
      </c>
      <c r="D119" s="134"/>
      <c r="E119" s="138" t="s">
        <v>103</v>
      </c>
      <c r="F119" s="141" t="s">
        <v>130</v>
      </c>
      <c r="G119" s="168">
        <v>39326</v>
      </c>
      <c r="H119" s="168">
        <v>40513</v>
      </c>
      <c r="I119" s="146" t="s">
        <v>103</v>
      </c>
      <c r="J119" s="137" t="s">
        <v>131</v>
      </c>
      <c r="K119" s="154"/>
      <c r="L119" s="140"/>
      <c r="M119" s="140"/>
      <c r="N119" s="140"/>
      <c r="O119" s="140"/>
      <c r="P119" s="140"/>
      <c r="Q119" s="148" t="s">
        <v>132</v>
      </c>
      <c r="R119" s="134" t="s">
        <v>103</v>
      </c>
      <c r="S119" s="150">
        <v>700000</v>
      </c>
      <c r="T119" s="139" t="s">
        <v>75</v>
      </c>
      <c r="U119" s="136">
        <v>1.37</v>
      </c>
      <c r="V119" s="149">
        <v>274000</v>
      </c>
      <c r="W119" s="148"/>
      <c r="X119" s="148">
        <v>1</v>
      </c>
      <c r="Y119" s="148" t="s">
        <v>37</v>
      </c>
      <c r="Z119" s="142" t="s">
        <v>98</v>
      </c>
      <c r="AA119" s="142" t="s">
        <v>99</v>
      </c>
      <c r="AB119" s="142" t="s">
        <v>100</v>
      </c>
      <c r="AC119" s="142" t="s">
        <v>104</v>
      </c>
      <c r="AD119" s="133"/>
    </row>
    <row r="120" spans="1:30" ht="91.5" customHeight="1" x14ac:dyDescent="0.25">
      <c r="B120" s="30">
        <v>60</v>
      </c>
      <c r="C120" s="3" t="s">
        <v>133</v>
      </c>
      <c r="D120" s="3"/>
      <c r="E120" s="3" t="s">
        <v>135</v>
      </c>
      <c r="F120" s="33" t="s">
        <v>134</v>
      </c>
      <c r="G120" s="56">
        <v>41640</v>
      </c>
      <c r="H120" s="56">
        <v>42826</v>
      </c>
      <c r="I120" s="33" t="s">
        <v>135</v>
      </c>
      <c r="J120" s="3" t="s">
        <v>136</v>
      </c>
      <c r="K120" s="33">
        <v>1</v>
      </c>
      <c r="L120" s="33">
        <v>1</v>
      </c>
      <c r="M120" s="33"/>
      <c r="N120" s="33"/>
      <c r="O120" s="33"/>
      <c r="P120" s="33">
        <v>1</v>
      </c>
      <c r="Q120" s="33" t="s">
        <v>137</v>
      </c>
      <c r="R120" s="3" t="s">
        <v>135</v>
      </c>
      <c r="S120" s="99">
        <v>2850000</v>
      </c>
      <c r="T120" s="3" t="s">
        <v>75</v>
      </c>
      <c r="U120" s="3">
        <v>1.37</v>
      </c>
      <c r="V120" s="80">
        <f t="shared" ref="V120:V137" si="26">+U120*S120</f>
        <v>3904500.0000000005</v>
      </c>
      <c r="W120" s="33"/>
      <c r="X120" s="33">
        <v>1</v>
      </c>
      <c r="Y120" s="33" t="s">
        <v>37</v>
      </c>
      <c r="Z120" s="14" t="s">
        <v>142</v>
      </c>
      <c r="AA120" s="14">
        <v>918787796</v>
      </c>
      <c r="AB120" s="14" t="s">
        <v>143</v>
      </c>
      <c r="AC120" s="14" t="s">
        <v>144</v>
      </c>
    </row>
    <row r="121" spans="1:30" ht="67.5" customHeight="1" x14ac:dyDescent="0.25">
      <c r="B121" s="30">
        <v>61</v>
      </c>
      <c r="C121" s="3" t="s">
        <v>133</v>
      </c>
      <c r="D121" s="3"/>
      <c r="E121" s="3" t="s">
        <v>598</v>
      </c>
      <c r="F121" s="33" t="s">
        <v>138</v>
      </c>
      <c r="G121" s="56">
        <v>42401</v>
      </c>
      <c r="H121" s="56">
        <v>42917</v>
      </c>
      <c r="I121" s="33" t="s">
        <v>140</v>
      </c>
      <c r="J121" s="3" t="s">
        <v>139</v>
      </c>
      <c r="K121" s="33">
        <v>1</v>
      </c>
      <c r="L121" s="33">
        <v>1</v>
      </c>
      <c r="M121" s="33"/>
      <c r="N121" s="33"/>
      <c r="O121" s="33"/>
      <c r="P121" s="33">
        <v>1</v>
      </c>
      <c r="Q121" s="33" t="s">
        <v>141</v>
      </c>
      <c r="R121" s="3" t="s">
        <v>598</v>
      </c>
      <c r="S121" s="99">
        <v>129000</v>
      </c>
      <c r="T121" s="3" t="s">
        <v>75</v>
      </c>
      <c r="U121" s="3">
        <v>1.1000000000000001</v>
      </c>
      <c r="V121" s="80">
        <f t="shared" si="26"/>
        <v>141900</v>
      </c>
      <c r="W121" s="33"/>
      <c r="X121" s="33">
        <v>1</v>
      </c>
      <c r="Y121" s="33" t="s">
        <v>37</v>
      </c>
      <c r="Z121" s="14" t="s">
        <v>142</v>
      </c>
      <c r="AA121" s="14">
        <v>918787796</v>
      </c>
      <c r="AB121" s="14" t="s">
        <v>143</v>
      </c>
      <c r="AC121" s="14" t="s">
        <v>144</v>
      </c>
    </row>
    <row r="122" spans="1:30" ht="60" customHeight="1" x14ac:dyDescent="0.25">
      <c r="B122" s="30">
        <v>62</v>
      </c>
      <c r="C122" s="3" t="s">
        <v>438</v>
      </c>
      <c r="D122" s="3"/>
      <c r="E122" s="3" t="s">
        <v>30</v>
      </c>
      <c r="F122" s="33" t="s">
        <v>436</v>
      </c>
      <c r="G122" s="56">
        <v>42370</v>
      </c>
      <c r="H122" s="56">
        <v>42887</v>
      </c>
      <c r="I122" s="33" t="s">
        <v>140</v>
      </c>
      <c r="J122" s="3" t="s">
        <v>437</v>
      </c>
      <c r="K122" s="33">
        <v>1</v>
      </c>
      <c r="L122" s="33">
        <v>1</v>
      </c>
      <c r="M122" s="33">
        <v>1</v>
      </c>
      <c r="N122" s="33"/>
      <c r="O122" s="33"/>
      <c r="P122" s="33"/>
      <c r="Q122" s="33" t="s">
        <v>439</v>
      </c>
      <c r="R122" s="3" t="s">
        <v>30</v>
      </c>
      <c r="S122" s="99">
        <v>353000</v>
      </c>
      <c r="T122" s="3" t="s">
        <v>75</v>
      </c>
      <c r="U122" s="3">
        <v>1.1000000000000001</v>
      </c>
      <c r="V122" s="80">
        <f t="shared" si="26"/>
        <v>388300.00000000006</v>
      </c>
      <c r="W122" s="33"/>
      <c r="X122" s="33">
        <v>1</v>
      </c>
      <c r="Y122" s="33" t="s">
        <v>112</v>
      </c>
      <c r="Z122" s="14" t="s">
        <v>441</v>
      </c>
      <c r="AA122" s="14">
        <v>777070742</v>
      </c>
      <c r="AB122" s="14" t="s">
        <v>442</v>
      </c>
      <c r="AC122" s="14" t="s">
        <v>440</v>
      </c>
    </row>
    <row r="123" spans="1:30" ht="50.25" customHeight="1" x14ac:dyDescent="0.25">
      <c r="B123" s="30">
        <v>63</v>
      </c>
      <c r="C123" s="3" t="s">
        <v>438</v>
      </c>
      <c r="D123" s="3"/>
      <c r="E123" s="3" t="s">
        <v>30</v>
      </c>
      <c r="F123" s="33" t="s">
        <v>443</v>
      </c>
      <c r="G123" s="56">
        <v>41821</v>
      </c>
      <c r="H123" s="56">
        <v>42339</v>
      </c>
      <c r="I123" s="33" t="s">
        <v>140</v>
      </c>
      <c r="J123" s="3" t="s">
        <v>444</v>
      </c>
      <c r="K123" s="33">
        <v>1</v>
      </c>
      <c r="L123" s="33">
        <v>1</v>
      </c>
      <c r="M123" s="33">
        <v>1</v>
      </c>
      <c r="N123" s="33"/>
      <c r="O123" s="33"/>
      <c r="P123" s="33"/>
      <c r="Q123" s="33" t="s">
        <v>445</v>
      </c>
      <c r="R123" s="3" t="s">
        <v>30</v>
      </c>
      <c r="S123" s="99">
        <v>494000</v>
      </c>
      <c r="T123" s="3" t="s">
        <v>75</v>
      </c>
      <c r="U123" s="3">
        <v>1.36</v>
      </c>
      <c r="V123" s="80">
        <f t="shared" si="26"/>
        <v>671840</v>
      </c>
      <c r="W123" s="33">
        <v>1</v>
      </c>
      <c r="X123" s="33"/>
      <c r="Y123" s="33"/>
      <c r="Z123" s="14" t="str">
        <f t="shared" ref="Z123:AC125" si="27">Z122</f>
        <v>Zubaydullo Karimov</v>
      </c>
      <c r="AA123" s="14">
        <f t="shared" si="27"/>
        <v>777070742</v>
      </c>
      <c r="AB123" s="14" t="str">
        <f t="shared" si="27"/>
        <v>zkarimov@oxfam.org.uk</v>
      </c>
      <c r="AC123" s="14" t="str">
        <f t="shared" si="27"/>
        <v>12.05.2017</v>
      </c>
    </row>
    <row r="124" spans="1:30" ht="101.25" customHeight="1" x14ac:dyDescent="0.25">
      <c r="B124" s="30">
        <v>64</v>
      </c>
      <c r="C124" s="3" t="s">
        <v>438</v>
      </c>
      <c r="D124" s="3"/>
      <c r="E124" s="3" t="s">
        <v>30</v>
      </c>
      <c r="F124" s="33" t="s">
        <v>446</v>
      </c>
      <c r="G124" s="56">
        <v>41030</v>
      </c>
      <c r="H124" s="56">
        <v>41456</v>
      </c>
      <c r="I124" s="33" t="s">
        <v>140</v>
      </c>
      <c r="J124" s="3" t="s">
        <v>447</v>
      </c>
      <c r="K124" s="33">
        <v>1</v>
      </c>
      <c r="L124" s="33">
        <v>1</v>
      </c>
      <c r="M124" s="33">
        <v>1</v>
      </c>
      <c r="N124" s="33">
        <v>1</v>
      </c>
      <c r="O124" s="33"/>
      <c r="P124" s="33"/>
      <c r="Q124" s="33" t="s">
        <v>448</v>
      </c>
      <c r="R124" s="3" t="s">
        <v>30</v>
      </c>
      <c r="S124" s="99">
        <v>529412</v>
      </c>
      <c r="T124" s="3" t="s">
        <v>75</v>
      </c>
      <c r="U124" s="3">
        <v>1.29</v>
      </c>
      <c r="V124" s="80">
        <f t="shared" si="26"/>
        <v>682941.48</v>
      </c>
      <c r="W124" s="33">
        <v>1</v>
      </c>
      <c r="X124" s="33"/>
      <c r="Y124" s="33"/>
      <c r="Z124" s="14" t="str">
        <f t="shared" si="27"/>
        <v>Zubaydullo Karimov</v>
      </c>
      <c r="AA124" s="14">
        <f t="shared" si="27"/>
        <v>777070742</v>
      </c>
      <c r="AB124" s="14" t="str">
        <f t="shared" si="27"/>
        <v>zkarimov@oxfam.org.uk</v>
      </c>
      <c r="AC124" s="14" t="str">
        <f t="shared" si="27"/>
        <v>12.05.2017</v>
      </c>
    </row>
    <row r="125" spans="1:30" ht="101.25" customHeight="1" x14ac:dyDescent="0.25">
      <c r="B125" s="30">
        <v>65</v>
      </c>
      <c r="C125" s="3" t="s">
        <v>438</v>
      </c>
      <c r="D125" s="3"/>
      <c r="E125" s="3" t="s">
        <v>30</v>
      </c>
      <c r="F125" s="33" t="s">
        <v>449</v>
      </c>
      <c r="G125" s="56">
        <v>40330</v>
      </c>
      <c r="H125" s="56">
        <v>40787</v>
      </c>
      <c r="I125" s="33" t="s">
        <v>140</v>
      </c>
      <c r="J125" s="3" t="s">
        <v>450</v>
      </c>
      <c r="K125" s="33">
        <v>1</v>
      </c>
      <c r="L125" s="33">
        <v>1</v>
      </c>
      <c r="M125" s="33">
        <v>1</v>
      </c>
      <c r="N125" s="33">
        <v>1</v>
      </c>
      <c r="O125" s="33"/>
      <c r="P125" s="33"/>
      <c r="Q125" s="33" t="s">
        <v>451</v>
      </c>
      <c r="R125" s="3" t="s">
        <v>30</v>
      </c>
      <c r="S125" s="99">
        <v>475570</v>
      </c>
      <c r="T125" s="3" t="s">
        <v>75</v>
      </c>
      <c r="U125" s="3">
        <v>1.22</v>
      </c>
      <c r="V125" s="80">
        <f t="shared" si="26"/>
        <v>580195.4</v>
      </c>
      <c r="W125" s="33">
        <v>1</v>
      </c>
      <c r="X125" s="33"/>
      <c r="Y125" s="33"/>
      <c r="Z125" s="14" t="str">
        <f t="shared" si="27"/>
        <v>Zubaydullo Karimov</v>
      </c>
      <c r="AA125" s="14">
        <f t="shared" si="27"/>
        <v>777070742</v>
      </c>
      <c r="AB125" s="14" t="str">
        <f t="shared" si="27"/>
        <v>zkarimov@oxfam.org.uk</v>
      </c>
      <c r="AC125" s="14" t="str">
        <f t="shared" si="27"/>
        <v>12.05.2017</v>
      </c>
    </row>
    <row r="126" spans="1:30" ht="111.75" customHeight="1" x14ac:dyDescent="0.25">
      <c r="B126" s="62">
        <v>66</v>
      </c>
      <c r="C126" s="15" t="s">
        <v>146</v>
      </c>
      <c r="D126" s="15"/>
      <c r="E126" s="15" t="s">
        <v>30</v>
      </c>
      <c r="F126" s="16" t="s">
        <v>145</v>
      </c>
      <c r="G126" s="56">
        <v>42461</v>
      </c>
      <c r="H126" s="56">
        <v>43008</v>
      </c>
      <c r="I126" s="33" t="s">
        <v>30</v>
      </c>
      <c r="J126" s="3" t="s">
        <v>147</v>
      </c>
      <c r="K126" s="33">
        <v>1</v>
      </c>
      <c r="L126" s="33"/>
      <c r="M126" s="33"/>
      <c r="N126" s="33"/>
      <c r="O126" s="33"/>
      <c r="P126" s="33"/>
      <c r="Q126" s="33" t="s">
        <v>148</v>
      </c>
      <c r="R126" s="14" t="s">
        <v>30</v>
      </c>
      <c r="S126" s="99">
        <v>800000</v>
      </c>
      <c r="T126" s="3" t="s">
        <v>75</v>
      </c>
      <c r="U126" s="3">
        <v>0.87</v>
      </c>
      <c r="V126" s="80">
        <f t="shared" si="26"/>
        <v>696000</v>
      </c>
      <c r="W126" s="33"/>
      <c r="X126" s="33">
        <v>1</v>
      </c>
      <c r="Y126" s="33" t="s">
        <v>149</v>
      </c>
      <c r="Z126" s="14" t="s">
        <v>150</v>
      </c>
      <c r="AA126" s="14" t="s">
        <v>151</v>
      </c>
      <c r="AB126" s="14" t="s">
        <v>152</v>
      </c>
      <c r="AC126" s="14" t="s">
        <v>491</v>
      </c>
    </row>
    <row r="127" spans="1:30" ht="111.75" customHeight="1" x14ac:dyDescent="0.25">
      <c r="B127" s="62">
        <v>66</v>
      </c>
      <c r="C127" s="15" t="s">
        <v>146</v>
      </c>
      <c r="D127" s="15"/>
      <c r="E127" s="15" t="s">
        <v>103</v>
      </c>
      <c r="F127" s="16" t="s">
        <v>145</v>
      </c>
      <c r="G127" s="56">
        <v>42461</v>
      </c>
      <c r="H127" s="56">
        <v>43008</v>
      </c>
      <c r="I127" s="33" t="s">
        <v>103</v>
      </c>
      <c r="J127" s="3" t="s">
        <v>147</v>
      </c>
      <c r="K127" s="33"/>
      <c r="L127" s="33"/>
      <c r="M127" s="33"/>
      <c r="N127" s="33"/>
      <c r="O127" s="33"/>
      <c r="P127" s="33"/>
      <c r="Q127" s="33" t="s">
        <v>148</v>
      </c>
      <c r="R127" s="14" t="s">
        <v>103</v>
      </c>
      <c r="S127" s="99">
        <v>99976</v>
      </c>
      <c r="T127" s="3" t="s">
        <v>75</v>
      </c>
      <c r="U127" s="3">
        <v>0.87</v>
      </c>
      <c r="V127" s="80">
        <f t="shared" si="26"/>
        <v>86979.12</v>
      </c>
      <c r="W127" s="33"/>
      <c r="X127" s="33"/>
      <c r="Y127" s="33" t="s">
        <v>149</v>
      </c>
      <c r="Z127" s="14" t="s">
        <v>150</v>
      </c>
      <c r="AA127" s="14" t="s">
        <v>151</v>
      </c>
      <c r="AB127" s="14" t="s">
        <v>152</v>
      </c>
      <c r="AC127" s="14" t="s">
        <v>491</v>
      </c>
    </row>
    <row r="128" spans="1:30" ht="111.75" customHeight="1" x14ac:dyDescent="0.25">
      <c r="B128" s="62">
        <v>66</v>
      </c>
      <c r="C128" s="15" t="s">
        <v>146</v>
      </c>
      <c r="D128" s="15"/>
      <c r="E128" s="15" t="s">
        <v>107</v>
      </c>
      <c r="F128" s="16" t="s">
        <v>145</v>
      </c>
      <c r="G128" s="56">
        <v>42461</v>
      </c>
      <c r="H128" s="56">
        <v>43008</v>
      </c>
      <c r="I128" s="33" t="s">
        <v>107</v>
      </c>
      <c r="J128" s="3" t="s">
        <v>147</v>
      </c>
      <c r="K128" s="33"/>
      <c r="L128" s="33"/>
      <c r="M128" s="33"/>
      <c r="N128" s="33"/>
      <c r="O128" s="33"/>
      <c r="P128" s="33"/>
      <c r="Q128" s="33" t="s">
        <v>148</v>
      </c>
      <c r="R128" s="14" t="s">
        <v>107</v>
      </c>
      <c r="S128" s="99">
        <v>7500</v>
      </c>
      <c r="T128" s="3" t="s">
        <v>75</v>
      </c>
      <c r="U128" s="3">
        <v>0.87</v>
      </c>
      <c r="V128" s="80">
        <f t="shared" si="26"/>
        <v>6525</v>
      </c>
      <c r="W128" s="33"/>
      <c r="X128" s="33"/>
      <c r="Y128" s="33" t="s">
        <v>149</v>
      </c>
      <c r="Z128" s="14" t="s">
        <v>150</v>
      </c>
      <c r="AA128" s="14" t="s">
        <v>151</v>
      </c>
      <c r="AB128" s="14" t="s">
        <v>152</v>
      </c>
      <c r="AC128" s="14" t="s">
        <v>491</v>
      </c>
    </row>
    <row r="129" spans="2:29" ht="111.75" customHeight="1" x14ac:dyDescent="0.25">
      <c r="B129" s="62">
        <v>66</v>
      </c>
      <c r="C129" s="15" t="s">
        <v>146</v>
      </c>
      <c r="D129" s="15"/>
      <c r="E129" s="15" t="s">
        <v>108</v>
      </c>
      <c r="F129" s="16" t="s">
        <v>145</v>
      </c>
      <c r="G129" s="56">
        <v>42461</v>
      </c>
      <c r="H129" s="56">
        <v>43008</v>
      </c>
      <c r="I129" s="33" t="s">
        <v>108</v>
      </c>
      <c r="J129" s="3" t="s">
        <v>147</v>
      </c>
      <c r="K129" s="33"/>
      <c r="L129" s="33"/>
      <c r="M129" s="33"/>
      <c r="N129" s="33"/>
      <c r="O129" s="33"/>
      <c r="P129" s="33"/>
      <c r="Q129" s="33" t="s">
        <v>148</v>
      </c>
      <c r="R129" s="14" t="s">
        <v>108</v>
      </c>
      <c r="S129" s="99">
        <v>35000</v>
      </c>
      <c r="T129" s="3" t="s">
        <v>75</v>
      </c>
      <c r="U129" s="3">
        <v>0.87</v>
      </c>
      <c r="V129" s="80">
        <f t="shared" si="26"/>
        <v>30450</v>
      </c>
      <c r="W129" s="33"/>
      <c r="X129" s="33"/>
      <c r="Y129" s="33" t="s">
        <v>149</v>
      </c>
      <c r="Z129" s="14" t="s">
        <v>150</v>
      </c>
      <c r="AA129" s="14" t="s">
        <v>151</v>
      </c>
      <c r="AB129" s="14" t="s">
        <v>152</v>
      </c>
      <c r="AC129" s="14" t="s">
        <v>491</v>
      </c>
    </row>
    <row r="130" spans="2:29" ht="51.75" customHeight="1" x14ac:dyDescent="0.25">
      <c r="B130" s="30">
        <v>67</v>
      </c>
      <c r="C130" s="3" t="s">
        <v>146</v>
      </c>
      <c r="D130" s="3"/>
      <c r="E130" s="3" t="s">
        <v>107</v>
      </c>
      <c r="F130" s="33" t="s">
        <v>452</v>
      </c>
      <c r="G130" s="56">
        <v>42491</v>
      </c>
      <c r="H130" s="56">
        <v>42583</v>
      </c>
      <c r="I130" s="33" t="s">
        <v>454</v>
      </c>
      <c r="J130" s="3" t="s">
        <v>453</v>
      </c>
      <c r="K130" s="33"/>
      <c r="L130" s="33"/>
      <c r="M130" s="33"/>
      <c r="N130" s="33">
        <v>1</v>
      </c>
      <c r="O130" s="33"/>
      <c r="P130" s="33"/>
      <c r="Q130" s="33" t="s">
        <v>455</v>
      </c>
      <c r="R130" s="3" t="s">
        <v>107</v>
      </c>
      <c r="S130" s="99">
        <v>96008</v>
      </c>
      <c r="T130" s="3" t="s">
        <v>26</v>
      </c>
      <c r="U130" s="3">
        <v>0.9</v>
      </c>
      <c r="V130" s="80">
        <f t="shared" si="26"/>
        <v>86407.2</v>
      </c>
      <c r="W130" s="33"/>
      <c r="X130" s="33"/>
      <c r="Y130" s="33" t="s">
        <v>456</v>
      </c>
      <c r="Z130" s="14" t="s">
        <v>150</v>
      </c>
      <c r="AA130" s="14" t="s">
        <v>151</v>
      </c>
      <c r="AB130" s="14" t="s">
        <v>152</v>
      </c>
      <c r="AC130" s="14" t="s">
        <v>491</v>
      </c>
    </row>
    <row r="131" spans="2:29" ht="41.25" customHeight="1" x14ac:dyDescent="0.25">
      <c r="B131" s="30">
        <v>68</v>
      </c>
      <c r="C131" s="3" t="s">
        <v>146</v>
      </c>
      <c r="D131" s="3"/>
      <c r="E131" s="3" t="s">
        <v>107</v>
      </c>
      <c r="F131" s="33" t="s">
        <v>457</v>
      </c>
      <c r="G131" s="56">
        <v>38687</v>
      </c>
      <c r="H131" s="56">
        <v>42430</v>
      </c>
      <c r="I131" s="33" t="s">
        <v>458</v>
      </c>
      <c r="J131" s="3" t="s">
        <v>459</v>
      </c>
      <c r="K131" s="33"/>
      <c r="L131" s="33"/>
      <c r="M131" s="33"/>
      <c r="N131" s="33">
        <v>1</v>
      </c>
      <c r="O131" s="33"/>
      <c r="P131" s="33"/>
      <c r="Q131" s="33" t="s">
        <v>460</v>
      </c>
      <c r="R131" s="3" t="s">
        <v>107</v>
      </c>
      <c r="S131" s="99">
        <v>77407</v>
      </c>
      <c r="T131" s="3" t="s">
        <v>26</v>
      </c>
      <c r="U131" s="3">
        <v>1.25</v>
      </c>
      <c r="V131" s="80">
        <f t="shared" si="26"/>
        <v>96758.75</v>
      </c>
      <c r="W131" s="33"/>
      <c r="X131" s="33"/>
      <c r="Y131" s="33" t="s">
        <v>456</v>
      </c>
      <c r="Z131" s="14" t="s">
        <v>150</v>
      </c>
      <c r="AA131" s="14" t="s">
        <v>151</v>
      </c>
      <c r="AB131" s="14" t="s">
        <v>152</v>
      </c>
      <c r="AC131" s="14" t="s">
        <v>491</v>
      </c>
    </row>
    <row r="132" spans="2:29" ht="61.5" customHeight="1" x14ac:dyDescent="0.25">
      <c r="B132" s="30">
        <v>69</v>
      </c>
      <c r="C132" s="3" t="s">
        <v>146</v>
      </c>
      <c r="D132" s="3"/>
      <c r="E132" s="3" t="s">
        <v>107</v>
      </c>
      <c r="F132" s="33" t="s">
        <v>461</v>
      </c>
      <c r="G132" s="56">
        <v>42186</v>
      </c>
      <c r="H132" s="56">
        <v>42278</v>
      </c>
      <c r="I132" s="33" t="s">
        <v>463</v>
      </c>
      <c r="J132" s="3" t="s">
        <v>462</v>
      </c>
      <c r="K132" s="33"/>
      <c r="L132" s="33"/>
      <c r="M132" s="33"/>
      <c r="N132" s="33">
        <v>1</v>
      </c>
      <c r="O132" s="33"/>
      <c r="P132" s="33"/>
      <c r="Q132" s="33" t="s">
        <v>464</v>
      </c>
      <c r="R132" s="3" t="s">
        <v>107</v>
      </c>
      <c r="S132" s="100">
        <v>85093</v>
      </c>
      <c r="T132" s="3" t="s">
        <v>26</v>
      </c>
      <c r="U132" s="3">
        <v>1.03</v>
      </c>
      <c r="V132" s="80">
        <f t="shared" si="26"/>
        <v>87645.790000000008</v>
      </c>
      <c r="W132" s="33"/>
      <c r="X132" s="33"/>
      <c r="Y132" s="33" t="s">
        <v>456</v>
      </c>
      <c r="Z132" s="14" t="s">
        <v>150</v>
      </c>
      <c r="AA132" s="14" t="s">
        <v>151</v>
      </c>
      <c r="AB132" s="14" t="s">
        <v>152</v>
      </c>
      <c r="AC132" s="14" t="s">
        <v>491</v>
      </c>
    </row>
    <row r="133" spans="2:29" ht="51.75" customHeight="1" x14ac:dyDescent="0.25">
      <c r="B133" s="30">
        <v>70</v>
      </c>
      <c r="C133" s="3" t="s">
        <v>146</v>
      </c>
      <c r="D133" s="3"/>
      <c r="E133" s="3" t="s">
        <v>107</v>
      </c>
      <c r="F133" s="33" t="s">
        <v>465</v>
      </c>
      <c r="G133" s="56">
        <v>42156</v>
      </c>
      <c r="H133" s="56">
        <v>42248</v>
      </c>
      <c r="I133" s="33" t="s">
        <v>466</v>
      </c>
      <c r="J133" s="3" t="s">
        <v>467</v>
      </c>
      <c r="K133" s="33"/>
      <c r="L133" s="33"/>
      <c r="M133" s="33"/>
      <c r="N133" s="33">
        <v>1</v>
      </c>
      <c r="O133" s="33"/>
      <c r="P133" s="33"/>
      <c r="Q133" s="33" t="s">
        <v>468</v>
      </c>
      <c r="R133" s="3" t="s">
        <v>107</v>
      </c>
      <c r="S133" s="100">
        <v>67001</v>
      </c>
      <c r="T133" s="3" t="s">
        <v>26</v>
      </c>
      <c r="U133" s="3">
        <v>1.03</v>
      </c>
      <c r="V133" s="80">
        <f t="shared" si="26"/>
        <v>69011.03</v>
      </c>
      <c r="W133" s="33"/>
      <c r="X133" s="33"/>
      <c r="Y133" s="33" t="s">
        <v>456</v>
      </c>
      <c r="Z133" s="14" t="s">
        <v>150</v>
      </c>
      <c r="AA133" s="14" t="s">
        <v>151</v>
      </c>
      <c r="AB133" s="14" t="s">
        <v>152</v>
      </c>
      <c r="AC133" s="14" t="s">
        <v>491</v>
      </c>
    </row>
    <row r="134" spans="2:29" ht="53.25" customHeight="1" x14ac:dyDescent="0.25">
      <c r="B134" s="30">
        <v>71</v>
      </c>
      <c r="C134" s="3" t="s">
        <v>146</v>
      </c>
      <c r="D134" s="3"/>
      <c r="E134" s="3" t="s">
        <v>107</v>
      </c>
      <c r="F134" s="33" t="s">
        <v>465</v>
      </c>
      <c r="G134" s="56">
        <v>41760</v>
      </c>
      <c r="H134" s="56">
        <v>41852</v>
      </c>
      <c r="I134" s="33" t="s">
        <v>469</v>
      </c>
      <c r="J134" s="3" t="s">
        <v>470</v>
      </c>
      <c r="K134" s="33"/>
      <c r="L134" s="33"/>
      <c r="M134" s="33"/>
      <c r="N134" s="33">
        <v>1</v>
      </c>
      <c r="O134" s="33"/>
      <c r="P134" s="33"/>
      <c r="Q134" s="33" t="s">
        <v>468</v>
      </c>
      <c r="R134" s="3" t="s">
        <v>107</v>
      </c>
      <c r="S134" s="100">
        <v>108050</v>
      </c>
      <c r="T134" s="3" t="s">
        <v>26</v>
      </c>
      <c r="U134" s="3">
        <v>0.92</v>
      </c>
      <c r="V134" s="80">
        <f t="shared" si="26"/>
        <v>99406</v>
      </c>
      <c r="W134" s="33"/>
      <c r="X134" s="33"/>
      <c r="Y134" s="33" t="s">
        <v>456</v>
      </c>
      <c r="Z134" s="14" t="s">
        <v>150</v>
      </c>
      <c r="AA134" s="14" t="s">
        <v>151</v>
      </c>
      <c r="AB134" s="14" t="s">
        <v>152</v>
      </c>
      <c r="AC134" s="14" t="s">
        <v>491</v>
      </c>
    </row>
    <row r="135" spans="2:29" ht="43.5" customHeight="1" x14ac:dyDescent="0.25">
      <c r="B135" s="30">
        <v>72</v>
      </c>
      <c r="C135" s="3" t="s">
        <v>146</v>
      </c>
      <c r="D135" s="3"/>
      <c r="E135" s="3" t="s">
        <v>107</v>
      </c>
      <c r="F135" s="33" t="s">
        <v>465</v>
      </c>
      <c r="G135" s="56">
        <v>41730</v>
      </c>
      <c r="H135" s="56">
        <v>41821</v>
      </c>
      <c r="I135" s="33" t="s">
        <v>471</v>
      </c>
      <c r="J135" s="3" t="s">
        <v>472</v>
      </c>
      <c r="K135" s="33"/>
      <c r="L135" s="33"/>
      <c r="M135" s="33"/>
      <c r="N135" s="33">
        <v>1</v>
      </c>
      <c r="O135" s="33"/>
      <c r="P135" s="33"/>
      <c r="Q135" s="33" t="s">
        <v>473</v>
      </c>
      <c r="R135" s="3" t="s">
        <v>107</v>
      </c>
      <c r="S135" s="100">
        <v>55847</v>
      </c>
      <c r="T135" s="3" t="s">
        <v>26</v>
      </c>
      <c r="U135" s="3">
        <v>0.92</v>
      </c>
      <c r="V135" s="80">
        <f t="shared" si="26"/>
        <v>51379.240000000005</v>
      </c>
      <c r="W135" s="33"/>
      <c r="X135" s="33"/>
      <c r="Y135" s="33" t="s">
        <v>456</v>
      </c>
      <c r="Z135" s="14" t="s">
        <v>150</v>
      </c>
      <c r="AA135" s="14" t="s">
        <v>151</v>
      </c>
      <c r="AB135" s="14" t="s">
        <v>152</v>
      </c>
      <c r="AC135" s="14" t="s">
        <v>491</v>
      </c>
    </row>
    <row r="136" spans="2:29" ht="35.25" customHeight="1" x14ac:dyDescent="0.25">
      <c r="B136" s="30">
        <v>73</v>
      </c>
      <c r="C136" s="3" t="s">
        <v>146</v>
      </c>
      <c r="D136" s="3"/>
      <c r="E136" s="3" t="s">
        <v>107</v>
      </c>
      <c r="F136" s="33" t="s">
        <v>465</v>
      </c>
      <c r="G136" s="56">
        <v>41731</v>
      </c>
      <c r="H136" s="56">
        <v>41821</v>
      </c>
      <c r="I136" s="33" t="s">
        <v>475</v>
      </c>
      <c r="J136" s="3" t="s">
        <v>474</v>
      </c>
      <c r="K136" s="33"/>
      <c r="L136" s="33"/>
      <c r="M136" s="33"/>
      <c r="N136" s="33">
        <v>1</v>
      </c>
      <c r="O136" s="33"/>
      <c r="P136" s="33"/>
      <c r="Q136" s="33" t="s">
        <v>476</v>
      </c>
      <c r="R136" s="3" t="s">
        <v>107</v>
      </c>
      <c r="S136" s="100">
        <v>88460</v>
      </c>
      <c r="T136" s="3" t="s">
        <v>26</v>
      </c>
      <c r="U136" s="3">
        <v>0.92</v>
      </c>
      <c r="V136" s="80">
        <f t="shared" si="26"/>
        <v>81383.199999999997</v>
      </c>
      <c r="W136" s="33"/>
      <c r="X136" s="33"/>
      <c r="Y136" s="33" t="s">
        <v>456</v>
      </c>
      <c r="Z136" s="14" t="s">
        <v>150</v>
      </c>
      <c r="AA136" s="14" t="s">
        <v>151</v>
      </c>
      <c r="AB136" s="14" t="s">
        <v>152</v>
      </c>
      <c r="AC136" s="14" t="s">
        <v>491</v>
      </c>
    </row>
    <row r="137" spans="2:29" ht="45" customHeight="1" x14ac:dyDescent="0.25">
      <c r="B137" s="30">
        <v>74</v>
      </c>
      <c r="C137" s="3" t="s">
        <v>146</v>
      </c>
      <c r="D137" s="3"/>
      <c r="E137" s="3" t="s">
        <v>107</v>
      </c>
      <c r="F137" s="33" t="s">
        <v>477</v>
      </c>
      <c r="G137" s="56">
        <v>41122</v>
      </c>
      <c r="H137" s="56">
        <v>41214</v>
      </c>
      <c r="I137" s="33" t="s">
        <v>479</v>
      </c>
      <c r="J137" s="3" t="s">
        <v>478</v>
      </c>
      <c r="K137" s="33"/>
      <c r="L137" s="33"/>
      <c r="M137" s="33"/>
      <c r="N137" s="33">
        <v>1</v>
      </c>
      <c r="O137" s="33"/>
      <c r="P137" s="33"/>
      <c r="Q137" s="33" t="s">
        <v>480</v>
      </c>
      <c r="R137" s="3" t="s">
        <v>107</v>
      </c>
      <c r="S137" s="100">
        <v>185162</v>
      </c>
      <c r="T137" s="15" t="s">
        <v>26</v>
      </c>
      <c r="U137" s="15">
        <v>0.94</v>
      </c>
      <c r="V137" s="81">
        <f t="shared" si="26"/>
        <v>174052.28</v>
      </c>
      <c r="W137" s="33"/>
      <c r="X137" s="33"/>
      <c r="Y137" s="33" t="s">
        <v>456</v>
      </c>
      <c r="Z137" s="14" t="s">
        <v>150</v>
      </c>
      <c r="AA137" s="14" t="s">
        <v>151</v>
      </c>
      <c r="AB137" s="14" t="s">
        <v>152</v>
      </c>
      <c r="AC137" s="14" t="s">
        <v>491</v>
      </c>
    </row>
    <row r="138" spans="2:29" ht="62.25" customHeight="1" x14ac:dyDescent="0.25">
      <c r="B138" s="30">
        <v>75</v>
      </c>
      <c r="C138" s="3" t="s">
        <v>146</v>
      </c>
      <c r="D138" s="3"/>
      <c r="E138" s="3" t="s">
        <v>107</v>
      </c>
      <c r="F138" s="33" t="s">
        <v>457</v>
      </c>
      <c r="G138" s="56">
        <v>41030</v>
      </c>
      <c r="H138" s="56">
        <v>41153</v>
      </c>
      <c r="I138" s="33" t="s">
        <v>482</v>
      </c>
      <c r="J138" s="3" t="s">
        <v>481</v>
      </c>
      <c r="K138" s="33"/>
      <c r="L138" s="33"/>
      <c r="M138" s="33"/>
      <c r="N138" s="33">
        <v>1</v>
      </c>
      <c r="O138" s="33"/>
      <c r="P138" s="33"/>
      <c r="Q138" s="33" t="s">
        <v>316</v>
      </c>
      <c r="R138" s="3" t="s">
        <v>107</v>
      </c>
      <c r="S138" s="100">
        <v>138467</v>
      </c>
      <c r="T138" s="15" t="s">
        <v>26</v>
      </c>
      <c r="U138" s="15">
        <v>0.94</v>
      </c>
      <c r="V138" s="81">
        <f t="shared" ref="V138:V168" si="28">+U138*S138</f>
        <v>130158.98</v>
      </c>
      <c r="W138" s="33"/>
      <c r="X138" s="33"/>
      <c r="Y138" s="33" t="s">
        <v>456</v>
      </c>
      <c r="Z138" s="14" t="s">
        <v>150</v>
      </c>
      <c r="AA138" s="14" t="s">
        <v>151</v>
      </c>
      <c r="AB138" s="14" t="s">
        <v>152</v>
      </c>
      <c r="AC138" s="14" t="s">
        <v>491</v>
      </c>
    </row>
    <row r="139" spans="2:29" ht="50.25" customHeight="1" x14ac:dyDescent="0.25">
      <c r="B139" s="30">
        <v>76</v>
      </c>
      <c r="C139" s="3" t="s">
        <v>146</v>
      </c>
      <c r="D139" s="3"/>
      <c r="E139" s="3" t="s">
        <v>107</v>
      </c>
      <c r="F139" s="33" t="s">
        <v>483</v>
      </c>
      <c r="G139" s="56">
        <v>41000</v>
      </c>
      <c r="H139" s="56">
        <v>41030</v>
      </c>
      <c r="I139" s="33" t="s">
        <v>485</v>
      </c>
      <c r="J139" s="3" t="s">
        <v>484</v>
      </c>
      <c r="K139" s="33"/>
      <c r="L139" s="33"/>
      <c r="M139" s="33"/>
      <c r="N139" s="33">
        <v>1</v>
      </c>
      <c r="O139" s="33"/>
      <c r="P139" s="33"/>
      <c r="Q139" s="33" t="s">
        <v>486</v>
      </c>
      <c r="R139" s="3" t="s">
        <v>107</v>
      </c>
      <c r="S139" s="100">
        <v>92711</v>
      </c>
      <c r="T139" s="15" t="s">
        <v>26</v>
      </c>
      <c r="U139" s="15">
        <v>0.94</v>
      </c>
      <c r="V139" s="81">
        <f t="shared" si="28"/>
        <v>87148.34</v>
      </c>
      <c r="W139" s="33"/>
      <c r="X139" s="33"/>
      <c r="Y139" s="33" t="s">
        <v>456</v>
      </c>
      <c r="Z139" s="14" t="s">
        <v>150</v>
      </c>
      <c r="AA139" s="14" t="s">
        <v>151</v>
      </c>
      <c r="AB139" s="14" t="s">
        <v>152</v>
      </c>
      <c r="AC139" s="14" t="s">
        <v>491</v>
      </c>
    </row>
    <row r="140" spans="2:29" ht="57" customHeight="1" x14ac:dyDescent="0.25">
      <c r="B140" s="30">
        <v>77</v>
      </c>
      <c r="C140" s="3" t="s">
        <v>146</v>
      </c>
      <c r="D140" s="3"/>
      <c r="E140" s="3" t="s">
        <v>107</v>
      </c>
      <c r="F140" s="33" t="s">
        <v>487</v>
      </c>
      <c r="G140" s="56">
        <v>40969</v>
      </c>
      <c r="H140" s="56">
        <v>41000</v>
      </c>
      <c r="I140" s="33" t="s">
        <v>489</v>
      </c>
      <c r="J140" s="3" t="s">
        <v>488</v>
      </c>
      <c r="K140" s="33"/>
      <c r="L140" s="33"/>
      <c r="M140" s="33"/>
      <c r="N140" s="33">
        <v>1</v>
      </c>
      <c r="O140" s="33"/>
      <c r="P140" s="33"/>
      <c r="Q140" s="33" t="s">
        <v>490</v>
      </c>
      <c r="R140" s="3" t="s">
        <v>107</v>
      </c>
      <c r="S140" s="100">
        <v>189270</v>
      </c>
      <c r="T140" s="15" t="s">
        <v>26</v>
      </c>
      <c r="U140" s="15">
        <v>0.94</v>
      </c>
      <c r="V140" s="81">
        <f t="shared" si="28"/>
        <v>177913.8</v>
      </c>
      <c r="W140" s="33"/>
      <c r="X140" s="33"/>
      <c r="Y140" s="33" t="s">
        <v>456</v>
      </c>
      <c r="Z140" s="14" t="s">
        <v>150</v>
      </c>
      <c r="AA140" s="14" t="s">
        <v>151</v>
      </c>
      <c r="AB140" s="14" t="s">
        <v>152</v>
      </c>
      <c r="AC140" s="14" t="s">
        <v>491</v>
      </c>
    </row>
    <row r="141" spans="2:29" ht="89.25" customHeight="1" x14ac:dyDescent="0.25">
      <c r="B141" s="30">
        <v>78</v>
      </c>
      <c r="C141" s="18" t="s">
        <v>154</v>
      </c>
      <c r="D141" s="3"/>
      <c r="E141" s="3" t="s">
        <v>154</v>
      </c>
      <c r="F141" s="33" t="s">
        <v>153</v>
      </c>
      <c r="G141" s="56">
        <v>42370</v>
      </c>
      <c r="H141" s="56">
        <v>43070</v>
      </c>
      <c r="I141" s="33" t="s">
        <v>154</v>
      </c>
      <c r="J141" s="3" t="s">
        <v>155</v>
      </c>
      <c r="K141" s="33">
        <v>1</v>
      </c>
      <c r="L141" s="33">
        <v>1</v>
      </c>
      <c r="M141" s="33"/>
      <c r="N141" s="33">
        <v>1</v>
      </c>
      <c r="O141" s="33">
        <v>1</v>
      </c>
      <c r="P141" s="33"/>
      <c r="Q141" s="33" t="s">
        <v>156</v>
      </c>
      <c r="R141" s="3" t="s">
        <v>154</v>
      </c>
      <c r="S141" s="99">
        <v>100000</v>
      </c>
      <c r="T141" s="3" t="s">
        <v>188</v>
      </c>
      <c r="U141" s="3">
        <v>1</v>
      </c>
      <c r="V141" s="80">
        <f t="shared" si="28"/>
        <v>100000</v>
      </c>
      <c r="W141" s="35"/>
      <c r="X141" s="35">
        <v>1</v>
      </c>
      <c r="Y141" s="35" t="s">
        <v>59</v>
      </c>
      <c r="Z141" s="17" t="s">
        <v>157</v>
      </c>
      <c r="AA141" s="17" t="s">
        <v>158</v>
      </c>
      <c r="AB141" s="17" t="s">
        <v>159</v>
      </c>
      <c r="AC141" s="17" t="s">
        <v>160</v>
      </c>
    </row>
    <row r="142" spans="2:29" ht="73.5" customHeight="1" x14ac:dyDescent="0.25">
      <c r="B142" s="30">
        <v>79</v>
      </c>
      <c r="C142" s="3" t="s">
        <v>154</v>
      </c>
      <c r="D142" s="18"/>
      <c r="E142" s="18" t="s">
        <v>164</v>
      </c>
      <c r="F142" s="35" t="s">
        <v>161</v>
      </c>
      <c r="G142" s="60">
        <v>41640</v>
      </c>
      <c r="H142" s="60">
        <v>42552</v>
      </c>
      <c r="I142" s="90" t="s">
        <v>601</v>
      </c>
      <c r="J142" s="18" t="s">
        <v>162</v>
      </c>
      <c r="K142" s="35">
        <v>1</v>
      </c>
      <c r="L142" s="35">
        <v>1</v>
      </c>
      <c r="M142" s="35"/>
      <c r="N142" s="35"/>
      <c r="O142" s="35"/>
      <c r="P142" s="35"/>
      <c r="Q142" s="35" t="s">
        <v>163</v>
      </c>
      <c r="R142" s="18" t="s">
        <v>164</v>
      </c>
      <c r="S142" s="101">
        <v>131000</v>
      </c>
      <c r="T142" s="18" t="s">
        <v>188</v>
      </c>
      <c r="U142" s="18">
        <v>1</v>
      </c>
      <c r="V142" s="80">
        <f t="shared" si="28"/>
        <v>131000</v>
      </c>
      <c r="W142" s="33">
        <v>1</v>
      </c>
      <c r="X142" s="33"/>
      <c r="Y142" s="33" t="s">
        <v>165</v>
      </c>
      <c r="Z142" s="14" t="str">
        <f t="shared" ref="Z142:AB145" si="29">Z141</f>
        <v>Khurshed Irgitov</v>
      </c>
      <c r="AA142" s="14" t="str">
        <f t="shared" si="29"/>
        <v>992 907504002</v>
      </c>
      <c r="AB142" s="14" t="str">
        <f t="shared" si="29"/>
        <v xml:space="preserve">irgitov@unfpa.org </v>
      </c>
      <c r="AC142" s="14" t="s">
        <v>160</v>
      </c>
    </row>
    <row r="143" spans="2:29" ht="105" x14ac:dyDescent="0.25">
      <c r="B143" s="30">
        <v>80</v>
      </c>
      <c r="C143" s="3" t="s">
        <v>154</v>
      </c>
      <c r="D143" s="3"/>
      <c r="E143" s="3" t="s">
        <v>154</v>
      </c>
      <c r="F143" s="33" t="s">
        <v>166</v>
      </c>
      <c r="G143" s="56">
        <v>42339</v>
      </c>
      <c r="H143" s="56">
        <v>42370</v>
      </c>
      <c r="I143" s="33" t="s">
        <v>154</v>
      </c>
      <c r="J143" s="3" t="s">
        <v>167</v>
      </c>
      <c r="K143" s="33"/>
      <c r="L143" s="33"/>
      <c r="M143" s="33"/>
      <c r="N143" s="33">
        <v>1</v>
      </c>
      <c r="O143" s="33"/>
      <c r="P143" s="33"/>
      <c r="Q143" s="33" t="s">
        <v>168</v>
      </c>
      <c r="R143" s="3" t="s">
        <v>154</v>
      </c>
      <c r="S143" s="99">
        <v>22000</v>
      </c>
      <c r="T143" s="3" t="s">
        <v>188</v>
      </c>
      <c r="U143" s="3">
        <v>1</v>
      </c>
      <c r="V143" s="80">
        <f t="shared" si="28"/>
        <v>22000</v>
      </c>
      <c r="W143" s="33"/>
      <c r="X143" s="33">
        <v>1</v>
      </c>
      <c r="Y143" s="33" t="s">
        <v>59</v>
      </c>
      <c r="Z143" s="14" t="str">
        <f t="shared" si="29"/>
        <v>Khurshed Irgitov</v>
      </c>
      <c r="AA143" s="14" t="str">
        <f t="shared" si="29"/>
        <v>992 907504002</v>
      </c>
      <c r="AB143" s="14" t="str">
        <f t="shared" si="29"/>
        <v xml:space="preserve">irgitov@unfpa.org </v>
      </c>
      <c r="AC143" s="14" t="s">
        <v>160</v>
      </c>
    </row>
    <row r="144" spans="2:29" ht="89.25" customHeight="1" x14ac:dyDescent="0.25">
      <c r="B144" s="30">
        <v>81</v>
      </c>
      <c r="C144" s="3" t="s">
        <v>154</v>
      </c>
      <c r="D144" s="3"/>
      <c r="E144" s="3" t="s">
        <v>154</v>
      </c>
      <c r="F144" s="33" t="s">
        <v>169</v>
      </c>
      <c r="G144" s="56">
        <v>40299</v>
      </c>
      <c r="H144" s="56">
        <v>40452</v>
      </c>
      <c r="I144" s="33" t="s">
        <v>154</v>
      </c>
      <c r="J144" s="3" t="s">
        <v>170</v>
      </c>
      <c r="K144" s="33"/>
      <c r="L144" s="33"/>
      <c r="M144" s="33"/>
      <c r="N144" s="33">
        <v>1</v>
      </c>
      <c r="O144" s="33">
        <v>1</v>
      </c>
      <c r="P144" s="33"/>
      <c r="Q144" s="33" t="s">
        <v>171</v>
      </c>
      <c r="R144" s="3" t="s">
        <v>154</v>
      </c>
      <c r="S144" s="99">
        <v>172000</v>
      </c>
      <c r="T144" s="3" t="s">
        <v>188</v>
      </c>
      <c r="U144" s="3">
        <v>1</v>
      </c>
      <c r="V144" s="80">
        <f t="shared" si="28"/>
        <v>172000</v>
      </c>
      <c r="W144" s="33"/>
      <c r="X144" s="33">
        <v>1</v>
      </c>
      <c r="Y144" s="33" t="s">
        <v>59</v>
      </c>
      <c r="Z144" s="14" t="str">
        <f t="shared" si="29"/>
        <v>Khurshed Irgitov</v>
      </c>
      <c r="AA144" s="14" t="str">
        <f t="shared" si="29"/>
        <v>992 907504002</v>
      </c>
      <c r="AB144" s="14" t="str">
        <f t="shared" si="29"/>
        <v xml:space="preserve">irgitov@unfpa.org </v>
      </c>
      <c r="AC144" s="14" t="s">
        <v>160</v>
      </c>
    </row>
    <row r="145" spans="2:29" ht="60" x14ac:dyDescent="0.25">
      <c r="B145" s="30">
        <v>82</v>
      </c>
      <c r="C145" s="3" t="s">
        <v>154</v>
      </c>
      <c r="D145" s="3"/>
      <c r="E145" s="3" t="s">
        <v>154</v>
      </c>
      <c r="F145" s="33" t="s">
        <v>172</v>
      </c>
      <c r="G145" s="56">
        <v>39417</v>
      </c>
      <c r="H145" s="56">
        <v>39722</v>
      </c>
      <c r="I145" s="33" t="s">
        <v>154</v>
      </c>
      <c r="J145" s="3" t="s">
        <v>173</v>
      </c>
      <c r="K145" s="33"/>
      <c r="L145" s="33"/>
      <c r="M145" s="33"/>
      <c r="N145" s="33">
        <v>1</v>
      </c>
      <c r="O145" s="33">
        <v>1</v>
      </c>
      <c r="P145" s="33"/>
      <c r="Q145" s="33" t="s">
        <v>174</v>
      </c>
      <c r="R145" s="3" t="s">
        <v>154</v>
      </c>
      <c r="S145" s="97">
        <v>200000</v>
      </c>
      <c r="T145" s="3" t="s">
        <v>188</v>
      </c>
      <c r="U145" s="3">
        <v>1</v>
      </c>
      <c r="V145" s="80">
        <f t="shared" si="28"/>
        <v>200000</v>
      </c>
      <c r="W145" s="33"/>
      <c r="X145" s="33">
        <v>1</v>
      </c>
      <c r="Y145" s="33" t="s">
        <v>59</v>
      </c>
      <c r="Z145" s="14" t="str">
        <f t="shared" si="29"/>
        <v>Khurshed Irgitov</v>
      </c>
      <c r="AA145" s="14" t="str">
        <f t="shared" si="29"/>
        <v>992 907504002</v>
      </c>
      <c r="AB145" s="14" t="str">
        <f t="shared" si="29"/>
        <v xml:space="preserve">irgitov@unfpa.org </v>
      </c>
      <c r="AC145" s="14" t="s">
        <v>160</v>
      </c>
    </row>
    <row r="146" spans="2:29" ht="87.75" customHeight="1" x14ac:dyDescent="0.25">
      <c r="B146" s="30">
        <v>83</v>
      </c>
      <c r="C146" s="3" t="s">
        <v>57</v>
      </c>
      <c r="D146" s="3"/>
      <c r="E146" s="3" t="s">
        <v>57</v>
      </c>
      <c r="F146" s="33" t="s">
        <v>175</v>
      </c>
      <c r="G146" s="56">
        <v>42430</v>
      </c>
      <c r="H146" s="56">
        <v>42978</v>
      </c>
      <c r="I146" s="33" t="s">
        <v>176</v>
      </c>
      <c r="J146" s="3" t="s">
        <v>177</v>
      </c>
      <c r="K146" s="33"/>
      <c r="L146" s="33"/>
      <c r="M146" s="33"/>
      <c r="N146" s="33"/>
      <c r="O146" s="33"/>
      <c r="P146" s="33"/>
      <c r="Q146" s="33" t="s">
        <v>178</v>
      </c>
      <c r="R146" s="3" t="s">
        <v>57</v>
      </c>
      <c r="S146" s="97">
        <v>419083</v>
      </c>
      <c r="T146" s="15" t="s">
        <v>75</v>
      </c>
      <c r="U146" s="15">
        <v>1.1299999999999999</v>
      </c>
      <c r="V146" s="81">
        <f t="shared" si="28"/>
        <v>473563.79</v>
      </c>
      <c r="W146" s="33"/>
      <c r="X146" s="33" t="s">
        <v>37</v>
      </c>
      <c r="Y146" s="33" t="s">
        <v>179</v>
      </c>
      <c r="Z146" s="14" t="s">
        <v>180</v>
      </c>
      <c r="AA146" s="14" t="s">
        <v>181</v>
      </c>
      <c r="AB146" s="14" t="s">
        <v>182</v>
      </c>
      <c r="AC146" s="14" t="s">
        <v>183</v>
      </c>
    </row>
    <row r="147" spans="2:29" ht="87.75" customHeight="1" x14ac:dyDescent="0.25">
      <c r="B147" s="30">
        <v>83</v>
      </c>
      <c r="C147" s="3" t="s">
        <v>57</v>
      </c>
      <c r="D147" s="3"/>
      <c r="E147" s="3" t="s">
        <v>30</v>
      </c>
      <c r="F147" s="33" t="s">
        <v>175</v>
      </c>
      <c r="G147" s="56">
        <v>42430</v>
      </c>
      <c r="H147" s="56">
        <v>42978</v>
      </c>
      <c r="I147" s="33" t="s">
        <v>176</v>
      </c>
      <c r="J147" s="3" t="s">
        <v>177</v>
      </c>
      <c r="K147" s="33">
        <v>1</v>
      </c>
      <c r="L147" s="33">
        <v>1</v>
      </c>
      <c r="M147" s="33"/>
      <c r="N147" s="33"/>
      <c r="O147" s="33"/>
      <c r="P147" s="33"/>
      <c r="Q147" s="33" t="s">
        <v>178</v>
      </c>
      <c r="R147" s="61" t="s">
        <v>30</v>
      </c>
      <c r="S147" s="96">
        <v>150000</v>
      </c>
      <c r="T147" s="15" t="s">
        <v>75</v>
      </c>
      <c r="U147" s="15">
        <v>1.1299999999999999</v>
      </c>
      <c r="V147" s="83">
        <f t="shared" si="28"/>
        <v>169499.99999999997</v>
      </c>
      <c r="W147" s="33"/>
      <c r="X147" s="33" t="s">
        <v>37</v>
      </c>
      <c r="Y147" s="33" t="s">
        <v>179</v>
      </c>
      <c r="Z147" s="14" t="s">
        <v>180</v>
      </c>
      <c r="AA147" s="14" t="s">
        <v>181</v>
      </c>
      <c r="AB147" s="14" t="s">
        <v>182</v>
      </c>
      <c r="AC147" s="14" t="s">
        <v>183</v>
      </c>
    </row>
    <row r="148" spans="2:29" ht="86.25" customHeight="1" x14ac:dyDescent="0.25">
      <c r="B148" s="30">
        <v>84</v>
      </c>
      <c r="C148" s="3" t="s">
        <v>57</v>
      </c>
      <c r="D148" s="3"/>
      <c r="E148" s="3" t="s">
        <v>30</v>
      </c>
      <c r="F148" s="33" t="s">
        <v>184</v>
      </c>
      <c r="G148" s="56">
        <v>41000</v>
      </c>
      <c r="H148" s="56">
        <v>41579</v>
      </c>
      <c r="I148" s="33" t="s">
        <v>185</v>
      </c>
      <c r="J148" s="3" t="s">
        <v>186</v>
      </c>
      <c r="K148" s="16">
        <v>1</v>
      </c>
      <c r="L148" s="16">
        <v>1</v>
      </c>
      <c r="M148" s="33"/>
      <c r="N148" s="33"/>
      <c r="O148" s="33"/>
      <c r="P148" s="33"/>
      <c r="Q148" s="33" t="s">
        <v>187</v>
      </c>
      <c r="R148" s="61" t="s">
        <v>30</v>
      </c>
      <c r="S148" s="96">
        <v>235000</v>
      </c>
      <c r="T148" s="15" t="s">
        <v>188</v>
      </c>
      <c r="U148" s="66">
        <v>1</v>
      </c>
      <c r="V148" s="80">
        <f t="shared" si="28"/>
        <v>235000</v>
      </c>
      <c r="W148" s="33"/>
      <c r="X148" s="33"/>
      <c r="Y148" s="33" t="s">
        <v>179</v>
      </c>
      <c r="Z148" s="14" t="s">
        <v>180</v>
      </c>
      <c r="AA148" s="14" t="s">
        <v>181</v>
      </c>
      <c r="AB148" s="14" t="s">
        <v>182</v>
      </c>
      <c r="AC148" s="14" t="s">
        <v>183</v>
      </c>
    </row>
    <row r="149" spans="2:29" ht="70.5" customHeight="1" x14ac:dyDescent="0.25">
      <c r="B149" s="30">
        <v>85</v>
      </c>
      <c r="C149" s="3" t="s">
        <v>57</v>
      </c>
      <c r="D149" s="3"/>
      <c r="E149" s="3" t="s">
        <v>30</v>
      </c>
      <c r="F149" s="33" t="s">
        <v>189</v>
      </c>
      <c r="G149" s="56">
        <v>40299</v>
      </c>
      <c r="H149" s="56">
        <v>40787</v>
      </c>
      <c r="I149" s="33" t="s">
        <v>191</v>
      </c>
      <c r="J149" s="3" t="s">
        <v>190</v>
      </c>
      <c r="K149" s="33">
        <v>1</v>
      </c>
      <c r="L149" s="33">
        <v>1</v>
      </c>
      <c r="M149" s="33"/>
      <c r="N149" s="33"/>
      <c r="O149" s="33"/>
      <c r="P149" s="33"/>
      <c r="Q149" s="33" t="s">
        <v>192</v>
      </c>
      <c r="R149" s="3" t="s">
        <v>30</v>
      </c>
      <c r="S149" s="97">
        <v>390555</v>
      </c>
      <c r="T149" s="18" t="s">
        <v>188</v>
      </c>
      <c r="U149" s="18">
        <v>1</v>
      </c>
      <c r="V149" s="80">
        <f t="shared" si="28"/>
        <v>390555</v>
      </c>
      <c r="W149" s="33">
        <v>1</v>
      </c>
      <c r="X149" s="33"/>
      <c r="Y149" s="33" t="s">
        <v>179</v>
      </c>
      <c r="Z149" s="14" t="str">
        <f>Z148</f>
        <v>Jamshed Hasanov</v>
      </c>
      <c r="AA149" s="14" t="str">
        <f>AA148</f>
        <v>+992 93 999 8913</v>
      </c>
      <c r="AB149" s="14" t="str">
        <f>AB148</f>
        <v>jhasanov@unicef.org</v>
      </c>
      <c r="AC149" s="14" t="str">
        <f>AC148</f>
        <v>20.04.2017</v>
      </c>
    </row>
    <row r="150" spans="2:29" ht="91.5" customHeight="1" x14ac:dyDescent="0.25">
      <c r="B150" s="30">
        <v>86</v>
      </c>
      <c r="C150" s="3" t="s">
        <v>57</v>
      </c>
      <c r="D150" s="3"/>
      <c r="E150" s="3" t="s">
        <v>30</v>
      </c>
      <c r="F150" s="33" t="s">
        <v>193</v>
      </c>
      <c r="G150" s="56">
        <v>39722</v>
      </c>
      <c r="H150" s="56">
        <v>40178</v>
      </c>
      <c r="I150" s="33" t="s">
        <v>194</v>
      </c>
      <c r="J150" s="3" t="s">
        <v>195</v>
      </c>
      <c r="K150" s="33">
        <v>1</v>
      </c>
      <c r="L150" s="33">
        <v>1</v>
      </c>
      <c r="M150" s="33"/>
      <c r="N150" s="33"/>
      <c r="O150" s="33"/>
      <c r="P150" s="33"/>
      <c r="Q150" s="33" t="s">
        <v>196</v>
      </c>
      <c r="R150" s="3" t="s">
        <v>30</v>
      </c>
      <c r="S150" s="97">
        <v>309890.18</v>
      </c>
      <c r="T150" s="3" t="s">
        <v>75</v>
      </c>
      <c r="U150" s="3">
        <v>1.4</v>
      </c>
      <c r="V150" s="80">
        <f t="shared" si="28"/>
        <v>433846.25199999998</v>
      </c>
      <c r="W150" s="33">
        <v>1</v>
      </c>
      <c r="X150" s="33"/>
      <c r="Y150" s="33" t="s">
        <v>179</v>
      </c>
      <c r="Z150" s="14" t="str">
        <f t="shared" ref="Z150:AC151" si="30">Z149</f>
        <v>Jamshed Hasanov</v>
      </c>
      <c r="AA150" s="14" t="str">
        <f t="shared" si="30"/>
        <v>+992 93 999 8913</v>
      </c>
      <c r="AB150" s="14" t="str">
        <f t="shared" si="30"/>
        <v>jhasanov@unicef.org</v>
      </c>
      <c r="AC150" s="14" t="str">
        <f t="shared" si="30"/>
        <v>20.04.2017</v>
      </c>
    </row>
    <row r="151" spans="2:29" ht="45" x14ac:dyDescent="0.25">
      <c r="B151" s="30">
        <v>87</v>
      </c>
      <c r="C151" s="3" t="s">
        <v>57</v>
      </c>
      <c r="D151" s="3"/>
      <c r="E151" s="3" t="s">
        <v>30</v>
      </c>
      <c r="F151" s="33" t="s">
        <v>197</v>
      </c>
      <c r="G151" s="56">
        <v>39508</v>
      </c>
      <c r="H151" s="56">
        <v>39661</v>
      </c>
      <c r="I151" s="33" t="s">
        <v>198</v>
      </c>
      <c r="J151" s="3" t="s">
        <v>199</v>
      </c>
      <c r="K151" s="33">
        <v>1</v>
      </c>
      <c r="L151" s="33">
        <v>1</v>
      </c>
      <c r="M151" s="33"/>
      <c r="N151" s="33"/>
      <c r="O151" s="33"/>
      <c r="P151" s="33"/>
      <c r="Q151" s="33" t="s">
        <v>200</v>
      </c>
      <c r="R151" s="3" t="s">
        <v>30</v>
      </c>
      <c r="S151" s="97">
        <v>170000</v>
      </c>
      <c r="T151" s="3" t="s">
        <v>75</v>
      </c>
      <c r="U151" s="3">
        <v>1.57</v>
      </c>
      <c r="V151" s="80">
        <f t="shared" si="28"/>
        <v>266900</v>
      </c>
      <c r="W151" s="33">
        <v>1</v>
      </c>
      <c r="X151" s="33"/>
      <c r="Y151" s="33" t="s">
        <v>37</v>
      </c>
      <c r="Z151" s="14" t="str">
        <f t="shared" si="30"/>
        <v>Jamshed Hasanov</v>
      </c>
      <c r="AA151" s="14" t="str">
        <f t="shared" si="30"/>
        <v>+992 93 999 8913</v>
      </c>
      <c r="AB151" s="14" t="str">
        <f t="shared" si="30"/>
        <v>jhasanov@unicef.org</v>
      </c>
      <c r="AC151" s="14" t="str">
        <f t="shared" si="30"/>
        <v>20.04.2017</v>
      </c>
    </row>
    <row r="152" spans="2:29" ht="66.75" customHeight="1" x14ac:dyDescent="0.25">
      <c r="B152" s="30">
        <v>88</v>
      </c>
      <c r="C152" s="3" t="s">
        <v>492</v>
      </c>
      <c r="D152" s="3"/>
      <c r="E152" s="15" t="s">
        <v>494</v>
      </c>
      <c r="F152" s="33" t="s">
        <v>493</v>
      </c>
      <c r="G152" s="56">
        <v>42614</v>
      </c>
      <c r="H152" s="56">
        <v>44044</v>
      </c>
      <c r="I152" s="33" t="s">
        <v>494</v>
      </c>
      <c r="J152" s="3" t="s">
        <v>495</v>
      </c>
      <c r="K152" s="33">
        <v>1</v>
      </c>
      <c r="L152" s="33">
        <v>1</v>
      </c>
      <c r="M152" s="33">
        <v>1</v>
      </c>
      <c r="N152" s="33"/>
      <c r="O152" s="33"/>
      <c r="P152" s="33">
        <v>1</v>
      </c>
      <c r="Q152" s="33" t="s">
        <v>156</v>
      </c>
      <c r="R152" s="15" t="s">
        <v>494</v>
      </c>
      <c r="S152" s="97">
        <v>10682973</v>
      </c>
      <c r="T152" s="3" t="s">
        <v>188</v>
      </c>
      <c r="U152" s="3">
        <v>1</v>
      </c>
      <c r="V152" s="80">
        <f t="shared" si="28"/>
        <v>10682973</v>
      </c>
      <c r="W152" s="33"/>
      <c r="X152" s="33"/>
      <c r="Y152" s="33" t="s">
        <v>37</v>
      </c>
      <c r="Z152" s="14" t="s">
        <v>496</v>
      </c>
      <c r="AA152" s="14" t="s">
        <v>497</v>
      </c>
      <c r="AB152" s="20" t="s">
        <v>498</v>
      </c>
      <c r="AC152" s="14" t="s">
        <v>499</v>
      </c>
    </row>
    <row r="153" spans="2:29" ht="105" customHeight="1" x14ac:dyDescent="0.25">
      <c r="B153" s="30">
        <v>89</v>
      </c>
      <c r="C153" s="3" t="s">
        <v>492</v>
      </c>
      <c r="D153" s="3"/>
      <c r="E153" s="3" t="s">
        <v>27</v>
      </c>
      <c r="F153" s="34" t="s">
        <v>500</v>
      </c>
      <c r="G153" s="56">
        <v>42583</v>
      </c>
      <c r="H153" s="56">
        <v>43677</v>
      </c>
      <c r="I153" s="33" t="s">
        <v>501</v>
      </c>
      <c r="J153" s="13" t="s">
        <v>502</v>
      </c>
      <c r="K153" s="33">
        <v>1</v>
      </c>
      <c r="L153" s="33">
        <v>1</v>
      </c>
      <c r="M153" s="33">
        <v>1</v>
      </c>
      <c r="N153" s="33"/>
      <c r="O153" s="33"/>
      <c r="P153" s="33"/>
      <c r="Q153" s="33" t="s">
        <v>156</v>
      </c>
      <c r="R153" s="14" t="s">
        <v>27</v>
      </c>
      <c r="S153" s="97">
        <v>591024</v>
      </c>
      <c r="T153" s="3" t="s">
        <v>26</v>
      </c>
      <c r="U153" s="3">
        <v>1.01</v>
      </c>
      <c r="V153" s="80">
        <f t="shared" si="28"/>
        <v>596934.24</v>
      </c>
      <c r="W153" s="33"/>
      <c r="X153" s="33"/>
      <c r="Y153" s="34" t="s">
        <v>37</v>
      </c>
      <c r="Z153" s="28" t="str">
        <f t="shared" ref="Z153:AC154" si="31">Z152</f>
        <v xml:space="preserve">Khursheda Aknazarova </v>
      </c>
      <c r="AA153" s="28" t="str">
        <f t="shared" si="31"/>
        <v>93 9999262</v>
      </c>
      <c r="AB153" s="28" t="str">
        <f t="shared" si="31"/>
        <v>khursheda.aknazarova@undp.org</v>
      </c>
      <c r="AC153" s="28" t="str">
        <f t="shared" si="31"/>
        <v>5.05.2017</v>
      </c>
    </row>
    <row r="154" spans="2:29" ht="66.75" customHeight="1" x14ac:dyDescent="0.25">
      <c r="B154" s="30">
        <v>89</v>
      </c>
      <c r="C154" s="3" t="s">
        <v>492</v>
      </c>
      <c r="D154" s="3"/>
      <c r="E154" s="3" t="s">
        <v>503</v>
      </c>
      <c r="F154" s="34" t="s">
        <v>500</v>
      </c>
      <c r="G154" s="56">
        <v>42583</v>
      </c>
      <c r="H154" s="56">
        <v>43677</v>
      </c>
      <c r="I154" s="33" t="s">
        <v>501</v>
      </c>
      <c r="J154" s="13" t="s">
        <v>502</v>
      </c>
      <c r="K154" s="33"/>
      <c r="L154" s="33"/>
      <c r="M154" s="33"/>
      <c r="N154" s="33"/>
      <c r="O154" s="33"/>
      <c r="P154" s="33"/>
      <c r="Q154" s="33" t="s">
        <v>156</v>
      </c>
      <c r="R154" s="3" t="s">
        <v>503</v>
      </c>
      <c r="S154" s="97">
        <v>187073</v>
      </c>
      <c r="T154" s="3" t="s">
        <v>26</v>
      </c>
      <c r="U154" s="3">
        <v>1.01</v>
      </c>
      <c r="V154" s="80">
        <f t="shared" si="28"/>
        <v>188943.73</v>
      </c>
      <c r="W154" s="33"/>
      <c r="X154" s="33"/>
      <c r="Y154" s="34" t="s">
        <v>37</v>
      </c>
      <c r="Z154" s="28" t="str">
        <f t="shared" si="31"/>
        <v xml:space="preserve">Khursheda Aknazarova </v>
      </c>
      <c r="AA154" s="28" t="str">
        <f t="shared" si="31"/>
        <v>93 9999262</v>
      </c>
      <c r="AB154" s="28" t="str">
        <f t="shared" si="31"/>
        <v>khursheda.aknazarova@undp.org</v>
      </c>
      <c r="AC154" s="28" t="str">
        <f t="shared" si="31"/>
        <v>5.05.2017</v>
      </c>
    </row>
    <row r="155" spans="2:29" ht="69.75" customHeight="1" x14ac:dyDescent="0.25">
      <c r="B155" s="30">
        <v>90</v>
      </c>
      <c r="C155" s="3" t="s">
        <v>492</v>
      </c>
      <c r="D155" s="3"/>
      <c r="E155" s="3" t="s">
        <v>506</v>
      </c>
      <c r="F155" s="33" t="s">
        <v>504</v>
      </c>
      <c r="G155" s="56">
        <v>42522</v>
      </c>
      <c r="H155" s="56">
        <v>43252</v>
      </c>
      <c r="I155" s="33" t="s">
        <v>505</v>
      </c>
      <c r="J155" s="3" t="s">
        <v>507</v>
      </c>
      <c r="K155" s="33">
        <v>1</v>
      </c>
      <c r="L155" s="33">
        <v>1</v>
      </c>
      <c r="M155" s="33"/>
      <c r="N155" s="33"/>
      <c r="O155" s="33"/>
      <c r="P155" s="33"/>
      <c r="Q155" s="33" t="s">
        <v>156</v>
      </c>
      <c r="R155" s="3" t="s">
        <v>506</v>
      </c>
      <c r="S155" s="97">
        <v>1500000</v>
      </c>
      <c r="T155" s="3" t="s">
        <v>188</v>
      </c>
      <c r="U155" s="3">
        <v>1</v>
      </c>
      <c r="V155" s="80">
        <f t="shared" si="28"/>
        <v>1500000</v>
      </c>
      <c r="W155" s="33"/>
      <c r="X155" s="33"/>
      <c r="Y155" s="33" t="s">
        <v>37</v>
      </c>
      <c r="Z155" s="14" t="str">
        <f>Z153</f>
        <v xml:space="preserve">Khursheda Aknazarova </v>
      </c>
      <c r="AA155" s="14" t="str">
        <f>AA153</f>
        <v>93 9999262</v>
      </c>
      <c r="AB155" s="14" t="str">
        <f>AB153</f>
        <v>khursheda.aknazarova@undp.org</v>
      </c>
      <c r="AC155" s="14" t="str">
        <f>AC153</f>
        <v>5.05.2017</v>
      </c>
    </row>
    <row r="156" spans="2:29" ht="62.25" customHeight="1" x14ac:dyDescent="0.25">
      <c r="B156" s="30">
        <v>91</v>
      </c>
      <c r="C156" s="3" t="s">
        <v>492</v>
      </c>
      <c r="D156" s="3"/>
      <c r="E156" s="3" t="s">
        <v>522</v>
      </c>
      <c r="F156" s="33" t="s">
        <v>519</v>
      </c>
      <c r="G156" s="56">
        <v>42064</v>
      </c>
      <c r="H156" s="56">
        <v>42822</v>
      </c>
      <c r="I156" s="16" t="s">
        <v>590</v>
      </c>
      <c r="J156" s="3" t="s">
        <v>520</v>
      </c>
      <c r="K156" s="33">
        <v>1</v>
      </c>
      <c r="L156" s="33">
        <v>1</v>
      </c>
      <c r="M156" s="33"/>
      <c r="N156" s="33"/>
      <c r="O156" s="33"/>
      <c r="P156" s="33"/>
      <c r="Q156" s="33" t="s">
        <v>521</v>
      </c>
      <c r="R156" s="3" t="s">
        <v>522</v>
      </c>
      <c r="S156" s="97">
        <v>48827.64</v>
      </c>
      <c r="T156" s="3" t="s">
        <v>188</v>
      </c>
      <c r="U156" s="3">
        <v>1</v>
      </c>
      <c r="V156" s="80">
        <f t="shared" si="28"/>
        <v>48827.64</v>
      </c>
      <c r="W156" s="33"/>
      <c r="X156" s="33">
        <v>1</v>
      </c>
      <c r="Y156" s="33" t="s">
        <v>37</v>
      </c>
      <c r="Z156" s="14" t="str">
        <f>Z157</f>
        <v xml:space="preserve">Khursheda Aknazarova </v>
      </c>
      <c r="AA156" s="14" t="str">
        <f>AA157</f>
        <v>93 9999262</v>
      </c>
      <c r="AB156" s="14" t="str">
        <f>AB157</f>
        <v>khursheda.aknazarova@undp.org</v>
      </c>
      <c r="AC156" s="14" t="str">
        <f>AC157</f>
        <v>5.05.2017</v>
      </c>
    </row>
    <row r="157" spans="2:29" ht="54" customHeight="1" x14ac:dyDescent="0.25">
      <c r="B157" s="30">
        <v>92</v>
      </c>
      <c r="C157" s="3" t="s">
        <v>492</v>
      </c>
      <c r="D157" s="3"/>
      <c r="E157" s="15" t="s">
        <v>503</v>
      </c>
      <c r="F157" s="33" t="s">
        <v>508</v>
      </c>
      <c r="G157" s="56">
        <v>41821</v>
      </c>
      <c r="H157" s="56">
        <v>42491</v>
      </c>
      <c r="I157" s="16" t="s">
        <v>510</v>
      </c>
      <c r="J157" s="3" t="s">
        <v>509</v>
      </c>
      <c r="K157" s="33"/>
      <c r="L157" s="33"/>
      <c r="M157" s="33"/>
      <c r="N157" s="33"/>
      <c r="O157" s="33">
        <v>1</v>
      </c>
      <c r="P157" s="33"/>
      <c r="Q157" s="33" t="s">
        <v>511</v>
      </c>
      <c r="R157" s="3" t="s">
        <v>545</v>
      </c>
      <c r="S157" s="97">
        <v>800000</v>
      </c>
      <c r="T157" s="3" t="s">
        <v>188</v>
      </c>
      <c r="U157" s="3">
        <v>1</v>
      </c>
      <c r="V157" s="80">
        <f t="shared" si="28"/>
        <v>800000</v>
      </c>
      <c r="W157" s="33"/>
      <c r="X157" s="33"/>
      <c r="Y157" s="34" t="s">
        <v>37</v>
      </c>
      <c r="Z157" s="28" t="str">
        <f t="shared" ref="Z157:AC164" si="32">Z155</f>
        <v xml:space="preserve">Khursheda Aknazarova </v>
      </c>
      <c r="AA157" s="28" t="str">
        <f t="shared" si="32"/>
        <v>93 9999262</v>
      </c>
      <c r="AB157" s="28" t="str">
        <f t="shared" si="32"/>
        <v>khursheda.aknazarova@undp.org</v>
      </c>
      <c r="AC157" s="28" t="str">
        <f t="shared" si="32"/>
        <v>5.05.2017</v>
      </c>
    </row>
    <row r="158" spans="2:29" ht="42.75" customHeight="1" x14ac:dyDescent="0.25">
      <c r="B158" s="30">
        <v>93</v>
      </c>
      <c r="C158" s="3" t="s">
        <v>492</v>
      </c>
      <c r="D158" s="3"/>
      <c r="E158" s="15" t="s">
        <v>602</v>
      </c>
      <c r="F158" s="33" t="s">
        <v>508</v>
      </c>
      <c r="G158" s="56">
        <v>41821</v>
      </c>
      <c r="H158" s="56">
        <v>42492</v>
      </c>
      <c r="I158" s="16" t="s">
        <v>510</v>
      </c>
      <c r="J158" s="3" t="s">
        <v>509</v>
      </c>
      <c r="K158" s="33"/>
      <c r="L158" s="33"/>
      <c r="M158" s="33"/>
      <c r="N158" s="33"/>
      <c r="O158" s="33"/>
      <c r="P158" s="33"/>
      <c r="Q158" s="33" t="s">
        <v>511</v>
      </c>
      <c r="R158" s="3" t="s">
        <v>603</v>
      </c>
      <c r="S158" s="97">
        <v>141371</v>
      </c>
      <c r="T158" s="3" t="s">
        <v>188</v>
      </c>
      <c r="U158" s="3">
        <v>1</v>
      </c>
      <c r="V158" s="80">
        <f t="shared" si="28"/>
        <v>141371</v>
      </c>
      <c r="W158" s="33"/>
      <c r="X158" s="33"/>
      <c r="Y158" s="34" t="s">
        <v>37</v>
      </c>
      <c r="Z158" s="28" t="str">
        <f t="shared" si="32"/>
        <v xml:space="preserve">Khursheda Aknazarova </v>
      </c>
      <c r="AA158" s="28" t="str">
        <f t="shared" si="32"/>
        <v>93 9999262</v>
      </c>
      <c r="AB158" s="28" t="str">
        <f t="shared" si="32"/>
        <v>khursheda.aknazarova@undp.org</v>
      </c>
      <c r="AC158" s="28" t="str">
        <f t="shared" si="32"/>
        <v>5.05.2017</v>
      </c>
    </row>
    <row r="159" spans="2:29" ht="66.75" customHeight="1" x14ac:dyDescent="0.25">
      <c r="B159" s="30">
        <v>94</v>
      </c>
      <c r="C159" s="3" t="s">
        <v>492</v>
      </c>
      <c r="D159" s="3"/>
      <c r="E159" s="3" t="s">
        <v>597</v>
      </c>
      <c r="F159" s="34" t="s">
        <v>512</v>
      </c>
      <c r="G159" s="58">
        <v>41334</v>
      </c>
      <c r="H159" s="58">
        <v>42339</v>
      </c>
      <c r="I159" s="59" t="s">
        <v>510</v>
      </c>
      <c r="J159" s="13" t="s">
        <v>513</v>
      </c>
      <c r="K159" s="34">
        <v>1</v>
      </c>
      <c r="L159" s="34">
        <v>1</v>
      </c>
      <c r="M159" s="34">
        <v>1</v>
      </c>
      <c r="N159" s="34"/>
      <c r="O159" s="34"/>
      <c r="P159" s="34">
        <v>1</v>
      </c>
      <c r="Q159" s="34" t="s">
        <v>514</v>
      </c>
      <c r="R159" s="3" t="s">
        <v>597</v>
      </c>
      <c r="S159" s="97">
        <v>374962</v>
      </c>
      <c r="T159" s="3" t="s">
        <v>188</v>
      </c>
      <c r="U159" s="3">
        <v>1</v>
      </c>
      <c r="V159" s="82">
        <f t="shared" si="28"/>
        <v>374962</v>
      </c>
      <c r="W159" s="33"/>
      <c r="X159" s="34">
        <v>1</v>
      </c>
      <c r="Y159" s="34" t="s">
        <v>37</v>
      </c>
      <c r="Z159" s="28" t="str">
        <f t="shared" si="32"/>
        <v xml:space="preserve">Khursheda Aknazarova </v>
      </c>
      <c r="AA159" s="28" t="str">
        <f t="shared" si="32"/>
        <v>93 9999262</v>
      </c>
      <c r="AB159" s="28" t="str">
        <f t="shared" si="32"/>
        <v>khursheda.aknazarova@undp.org</v>
      </c>
      <c r="AC159" s="28" t="str">
        <f t="shared" si="32"/>
        <v>5.05.2017</v>
      </c>
    </row>
    <row r="160" spans="2:29" ht="94.5" customHeight="1" x14ac:dyDescent="0.25">
      <c r="B160" s="30">
        <v>94</v>
      </c>
      <c r="C160" s="3" t="s">
        <v>492</v>
      </c>
      <c r="D160" s="18"/>
      <c r="E160" s="15" t="s">
        <v>503</v>
      </c>
      <c r="F160" s="34" t="s">
        <v>512</v>
      </c>
      <c r="G160" s="58">
        <v>41334</v>
      </c>
      <c r="H160" s="58">
        <v>42339</v>
      </c>
      <c r="I160" s="34" t="s">
        <v>510</v>
      </c>
      <c r="J160" s="13" t="s">
        <v>513</v>
      </c>
      <c r="K160" s="34"/>
      <c r="L160" s="34"/>
      <c r="M160" s="34"/>
      <c r="N160" s="34"/>
      <c r="O160" s="34"/>
      <c r="P160" s="34"/>
      <c r="Q160" s="34" t="s">
        <v>514</v>
      </c>
      <c r="R160" s="15" t="s">
        <v>545</v>
      </c>
      <c r="S160" s="97">
        <v>950555</v>
      </c>
      <c r="T160" s="3" t="s">
        <v>188</v>
      </c>
      <c r="U160" s="18">
        <v>1</v>
      </c>
      <c r="V160" s="80">
        <f t="shared" si="28"/>
        <v>950555</v>
      </c>
      <c r="W160" s="35"/>
      <c r="X160" s="34">
        <v>1</v>
      </c>
      <c r="Y160" s="34" t="s">
        <v>37</v>
      </c>
      <c r="Z160" s="28" t="str">
        <f t="shared" si="32"/>
        <v xml:space="preserve">Khursheda Aknazarova </v>
      </c>
      <c r="AA160" s="28" t="str">
        <f t="shared" si="32"/>
        <v>93 9999262</v>
      </c>
      <c r="AB160" s="28" t="str">
        <f t="shared" si="32"/>
        <v>khursheda.aknazarova@undp.org</v>
      </c>
      <c r="AC160" s="28" t="str">
        <f t="shared" si="32"/>
        <v>5.05.2017</v>
      </c>
    </row>
    <row r="161" spans="2:29" ht="46.5" customHeight="1" x14ac:dyDescent="0.25">
      <c r="B161" s="30">
        <v>95</v>
      </c>
      <c r="C161" s="13" t="s">
        <v>492</v>
      </c>
      <c r="D161" s="13"/>
      <c r="E161" s="3" t="s">
        <v>27</v>
      </c>
      <c r="F161" s="34" t="s">
        <v>517</v>
      </c>
      <c r="G161" s="58">
        <v>41244</v>
      </c>
      <c r="H161" s="58">
        <v>42248</v>
      </c>
      <c r="I161" s="34" t="s">
        <v>501</v>
      </c>
      <c r="J161" s="13" t="s">
        <v>515</v>
      </c>
      <c r="K161" s="34">
        <v>1</v>
      </c>
      <c r="L161" s="34">
        <v>1</v>
      </c>
      <c r="M161" s="34"/>
      <c r="N161" s="34"/>
      <c r="O161" s="34"/>
      <c r="P161" s="34"/>
      <c r="Q161" s="34" t="s">
        <v>156</v>
      </c>
      <c r="R161" s="3" t="s">
        <v>27</v>
      </c>
      <c r="S161" s="97">
        <v>277995</v>
      </c>
      <c r="T161" s="3" t="s">
        <v>188</v>
      </c>
      <c r="U161" s="3">
        <v>1</v>
      </c>
      <c r="V161" s="80">
        <f t="shared" si="28"/>
        <v>277995</v>
      </c>
      <c r="W161" s="33"/>
      <c r="X161" s="34">
        <v>1</v>
      </c>
      <c r="Y161" s="34" t="s">
        <v>37</v>
      </c>
      <c r="Z161" s="28" t="str">
        <f t="shared" si="32"/>
        <v xml:space="preserve">Khursheda Aknazarova </v>
      </c>
      <c r="AA161" s="28" t="str">
        <f t="shared" si="32"/>
        <v>93 9999262</v>
      </c>
      <c r="AB161" s="28" t="str">
        <f t="shared" si="32"/>
        <v>khursheda.aknazarova@undp.org</v>
      </c>
      <c r="AC161" s="28" t="str">
        <f t="shared" si="32"/>
        <v>5.05.2017</v>
      </c>
    </row>
    <row r="162" spans="2:29" ht="106.5" customHeight="1" x14ac:dyDescent="0.25">
      <c r="B162" s="30">
        <v>95</v>
      </c>
      <c r="C162" s="13" t="s">
        <v>492</v>
      </c>
      <c r="D162" s="57"/>
      <c r="E162" s="15" t="s">
        <v>503</v>
      </c>
      <c r="F162" s="34" t="s">
        <v>517</v>
      </c>
      <c r="G162" s="58">
        <v>41244</v>
      </c>
      <c r="H162" s="58">
        <v>42248</v>
      </c>
      <c r="I162" s="34" t="s">
        <v>501</v>
      </c>
      <c r="J162" s="13" t="s">
        <v>515</v>
      </c>
      <c r="K162" s="34">
        <v>1</v>
      </c>
      <c r="L162" s="34">
        <v>1</v>
      </c>
      <c r="M162" s="34"/>
      <c r="N162" s="34"/>
      <c r="O162" s="34"/>
      <c r="P162" s="34"/>
      <c r="Q162" s="34" t="s">
        <v>156</v>
      </c>
      <c r="R162" s="3" t="s">
        <v>503</v>
      </c>
      <c r="S162" s="97">
        <v>20623</v>
      </c>
      <c r="T162" s="3" t="s">
        <v>188</v>
      </c>
      <c r="U162" s="18">
        <v>1</v>
      </c>
      <c r="V162" s="80">
        <f t="shared" si="28"/>
        <v>20623</v>
      </c>
      <c r="W162" s="35"/>
      <c r="X162" s="34">
        <v>1</v>
      </c>
      <c r="Y162" s="34" t="s">
        <v>37</v>
      </c>
      <c r="Z162" s="28" t="str">
        <f t="shared" si="32"/>
        <v xml:space="preserve">Khursheda Aknazarova </v>
      </c>
      <c r="AA162" s="28" t="str">
        <f t="shared" si="32"/>
        <v>93 9999262</v>
      </c>
      <c r="AB162" s="28" t="str">
        <f t="shared" si="32"/>
        <v>khursheda.aknazarova@undp.org</v>
      </c>
      <c r="AC162" s="28" t="str">
        <f t="shared" si="32"/>
        <v>5.05.2017</v>
      </c>
    </row>
    <row r="163" spans="2:29" ht="63" customHeight="1" x14ac:dyDescent="0.25">
      <c r="B163" s="62">
        <v>96</v>
      </c>
      <c r="C163" s="13" t="s">
        <v>492</v>
      </c>
      <c r="D163" s="13"/>
      <c r="E163" s="3" t="s">
        <v>503</v>
      </c>
      <c r="F163" s="34" t="s">
        <v>516</v>
      </c>
      <c r="G163" s="58">
        <v>41244</v>
      </c>
      <c r="H163" s="58">
        <v>42248</v>
      </c>
      <c r="I163" s="34" t="s">
        <v>501</v>
      </c>
      <c r="J163" s="13" t="s">
        <v>518</v>
      </c>
      <c r="K163" s="34"/>
      <c r="L163" s="34"/>
      <c r="M163" s="34"/>
      <c r="N163" s="34"/>
      <c r="O163" s="34"/>
      <c r="P163" s="34"/>
      <c r="Q163" s="34" t="s">
        <v>514</v>
      </c>
      <c r="R163" s="3" t="s">
        <v>503</v>
      </c>
      <c r="S163" s="97">
        <v>21238</v>
      </c>
      <c r="T163" s="3" t="s">
        <v>188</v>
      </c>
      <c r="U163" s="3">
        <v>1</v>
      </c>
      <c r="V163" s="80">
        <f t="shared" si="28"/>
        <v>21238</v>
      </c>
      <c r="W163" s="33"/>
      <c r="X163" s="34">
        <v>1</v>
      </c>
      <c r="Y163" s="34" t="s">
        <v>37</v>
      </c>
      <c r="Z163" s="28" t="str">
        <f t="shared" si="32"/>
        <v xml:space="preserve">Khursheda Aknazarova </v>
      </c>
      <c r="AA163" s="28" t="str">
        <f t="shared" si="32"/>
        <v>93 9999262</v>
      </c>
      <c r="AB163" s="28" t="str">
        <f t="shared" si="32"/>
        <v>khursheda.aknazarova@undp.org</v>
      </c>
      <c r="AC163" s="28" t="str">
        <f t="shared" si="32"/>
        <v>5.05.2017</v>
      </c>
    </row>
    <row r="164" spans="2:29" ht="51" customHeight="1" x14ac:dyDescent="0.25">
      <c r="B164" s="30">
        <v>96</v>
      </c>
      <c r="C164" s="13" t="s">
        <v>492</v>
      </c>
      <c r="D164" s="13"/>
      <c r="E164" s="3" t="s">
        <v>27</v>
      </c>
      <c r="F164" s="34" t="s">
        <v>516</v>
      </c>
      <c r="G164" s="58">
        <v>41244</v>
      </c>
      <c r="H164" s="58">
        <v>42248</v>
      </c>
      <c r="I164" s="34" t="s">
        <v>501</v>
      </c>
      <c r="J164" s="13" t="s">
        <v>518</v>
      </c>
      <c r="K164" s="34">
        <v>1</v>
      </c>
      <c r="L164" s="34">
        <v>1</v>
      </c>
      <c r="M164" s="34"/>
      <c r="N164" s="34"/>
      <c r="O164" s="34"/>
      <c r="P164" s="34"/>
      <c r="Q164" s="34" t="s">
        <v>514</v>
      </c>
      <c r="R164" s="3" t="s">
        <v>27</v>
      </c>
      <c r="S164" s="97">
        <v>317720</v>
      </c>
      <c r="T164" s="3" t="s">
        <v>188</v>
      </c>
      <c r="U164" s="18">
        <v>1</v>
      </c>
      <c r="V164" s="80">
        <f t="shared" si="28"/>
        <v>317720</v>
      </c>
      <c r="W164" s="35"/>
      <c r="X164" s="34">
        <v>1</v>
      </c>
      <c r="Y164" s="34" t="s">
        <v>37</v>
      </c>
      <c r="Z164" s="28" t="str">
        <f t="shared" si="32"/>
        <v xml:space="preserve">Khursheda Aknazarova </v>
      </c>
      <c r="AA164" s="28" t="str">
        <f t="shared" si="32"/>
        <v>93 9999262</v>
      </c>
      <c r="AB164" s="28" t="str">
        <f t="shared" si="32"/>
        <v>khursheda.aknazarova@undp.org</v>
      </c>
      <c r="AC164" s="28" t="str">
        <f t="shared" si="32"/>
        <v>5.05.2017</v>
      </c>
    </row>
    <row r="165" spans="2:29" ht="30.75" customHeight="1" x14ac:dyDescent="0.25">
      <c r="B165" s="30">
        <v>97</v>
      </c>
      <c r="C165" s="13" t="s">
        <v>492</v>
      </c>
      <c r="D165" s="3"/>
      <c r="E165" s="3" t="s">
        <v>503</v>
      </c>
      <c r="F165" s="34" t="s">
        <v>523</v>
      </c>
      <c r="G165" s="58">
        <v>39142</v>
      </c>
      <c r="H165" s="58">
        <v>39660</v>
      </c>
      <c r="I165" s="34" t="s">
        <v>606</v>
      </c>
      <c r="J165" s="13" t="s">
        <v>524</v>
      </c>
      <c r="K165" s="34"/>
      <c r="L165" s="34"/>
      <c r="M165" s="34"/>
      <c r="N165" s="34"/>
      <c r="O165" s="34"/>
      <c r="P165" s="34"/>
      <c r="Q165" s="34" t="s">
        <v>514</v>
      </c>
      <c r="R165" s="3" t="s">
        <v>503</v>
      </c>
      <c r="S165" s="97">
        <v>40000</v>
      </c>
      <c r="T165" s="3" t="s">
        <v>75</v>
      </c>
      <c r="U165" s="13">
        <v>0.73</v>
      </c>
      <c r="V165" s="80">
        <f t="shared" si="28"/>
        <v>29200</v>
      </c>
      <c r="W165" s="34">
        <f>W164</f>
        <v>0</v>
      </c>
      <c r="X165" s="34"/>
      <c r="Y165" s="34" t="str">
        <f>Y164</f>
        <v>No</v>
      </c>
      <c r="Z165" s="28" t="str">
        <f>Z164</f>
        <v xml:space="preserve">Khursheda Aknazarova </v>
      </c>
      <c r="AA165" s="28" t="str">
        <f>AA164</f>
        <v>93 9999262</v>
      </c>
      <c r="AB165" s="28" t="str">
        <f>AB164</f>
        <v>khursheda.aknazarova@undp.org</v>
      </c>
      <c r="AC165" s="28" t="str">
        <f>AC164</f>
        <v>5.05.2017</v>
      </c>
    </row>
    <row r="166" spans="2:29" ht="55.5" customHeight="1" x14ac:dyDescent="0.25">
      <c r="B166" s="30">
        <v>97</v>
      </c>
      <c r="C166" s="13" t="s">
        <v>492</v>
      </c>
      <c r="D166" s="3"/>
      <c r="E166" s="15" t="s">
        <v>30</v>
      </c>
      <c r="F166" s="59" t="s">
        <v>523</v>
      </c>
      <c r="G166" s="58">
        <v>39142</v>
      </c>
      <c r="H166" s="58">
        <v>39660</v>
      </c>
      <c r="I166" s="34" t="s">
        <v>606</v>
      </c>
      <c r="J166" s="13" t="s">
        <v>524</v>
      </c>
      <c r="K166" s="34">
        <v>1</v>
      </c>
      <c r="L166" s="34">
        <v>1</v>
      </c>
      <c r="M166" s="34"/>
      <c r="N166" s="34"/>
      <c r="O166" s="34"/>
      <c r="P166" s="34">
        <v>1</v>
      </c>
      <c r="Q166" s="34" t="s">
        <v>514</v>
      </c>
      <c r="R166" s="3" t="s">
        <v>30</v>
      </c>
      <c r="S166" s="97">
        <v>350000</v>
      </c>
      <c r="T166" s="3" t="s">
        <v>75</v>
      </c>
      <c r="U166" s="13">
        <v>0.73</v>
      </c>
      <c r="V166" s="80">
        <f t="shared" si="28"/>
        <v>255500</v>
      </c>
      <c r="W166" s="34">
        <v>1</v>
      </c>
      <c r="X166" s="34"/>
      <c r="Y166" s="34" t="s">
        <v>37</v>
      </c>
      <c r="Z166" s="28" t="str">
        <f>Z186</f>
        <v xml:space="preserve">Khursheda Aknazarova </v>
      </c>
      <c r="AA166" s="28" t="str">
        <f>AA186</f>
        <v>93 9999262</v>
      </c>
      <c r="AB166" s="28" t="str">
        <f>AB186</f>
        <v>khursheda.aknazarova@undp.org</v>
      </c>
      <c r="AC166" s="28" t="str">
        <f>AC186</f>
        <v>5.05.2017</v>
      </c>
    </row>
    <row r="167" spans="2:29" ht="52.5" customHeight="1" x14ac:dyDescent="0.25">
      <c r="B167" s="30">
        <v>98</v>
      </c>
      <c r="C167" s="13" t="s">
        <v>492</v>
      </c>
      <c r="D167" s="3"/>
      <c r="E167" s="3" t="s">
        <v>503</v>
      </c>
      <c r="F167" s="34" t="s">
        <v>525</v>
      </c>
      <c r="G167" s="58">
        <v>39661</v>
      </c>
      <c r="H167" s="58">
        <v>40149</v>
      </c>
      <c r="I167" s="34" t="s">
        <v>606</v>
      </c>
      <c r="J167" s="13" t="s">
        <v>526</v>
      </c>
      <c r="K167" s="34"/>
      <c r="L167" s="34"/>
      <c r="M167" s="34"/>
      <c r="N167" s="34"/>
      <c r="O167" s="34"/>
      <c r="P167" s="34"/>
      <c r="Q167" s="34" t="s">
        <v>156</v>
      </c>
      <c r="R167" s="3" t="s">
        <v>503</v>
      </c>
      <c r="S167" s="99">
        <v>75860</v>
      </c>
      <c r="T167" s="3" t="s">
        <v>75</v>
      </c>
      <c r="U167" s="13">
        <v>1.47</v>
      </c>
      <c r="V167" s="80">
        <f t="shared" si="28"/>
        <v>111514.2</v>
      </c>
      <c r="W167" s="34">
        <f>W166</f>
        <v>1</v>
      </c>
      <c r="X167" s="34"/>
      <c r="Y167" s="34" t="str">
        <f>Y166</f>
        <v>No</v>
      </c>
      <c r="Z167" s="28" t="str">
        <f>Z166</f>
        <v xml:space="preserve">Khursheda Aknazarova </v>
      </c>
      <c r="AA167" s="28" t="str">
        <f>AA166</f>
        <v>93 9999262</v>
      </c>
      <c r="AB167" s="28" t="str">
        <f>AB166</f>
        <v>khursheda.aknazarova@undp.org</v>
      </c>
      <c r="AC167" s="28" t="str">
        <f>AC166</f>
        <v>5.05.2017</v>
      </c>
    </row>
    <row r="168" spans="2:29" ht="54.75" customHeight="1" x14ac:dyDescent="0.25">
      <c r="B168" s="30">
        <v>98</v>
      </c>
      <c r="C168" s="13" t="s">
        <v>492</v>
      </c>
      <c r="D168" s="3"/>
      <c r="E168" s="15" t="s">
        <v>30</v>
      </c>
      <c r="F168" s="59" t="s">
        <v>525</v>
      </c>
      <c r="G168" s="58">
        <v>39661</v>
      </c>
      <c r="H168" s="58">
        <v>40148</v>
      </c>
      <c r="I168" s="34" t="s">
        <v>606</v>
      </c>
      <c r="J168" s="13" t="s">
        <v>526</v>
      </c>
      <c r="K168" s="34">
        <v>1</v>
      </c>
      <c r="L168" s="34">
        <v>1</v>
      </c>
      <c r="M168" s="34"/>
      <c r="N168" s="34"/>
      <c r="O168" s="34"/>
      <c r="P168" s="34">
        <v>1</v>
      </c>
      <c r="Q168" s="34" t="s">
        <v>156</v>
      </c>
      <c r="R168" s="3" t="s">
        <v>30</v>
      </c>
      <c r="S168" s="99">
        <v>360000</v>
      </c>
      <c r="T168" s="3" t="s">
        <v>75</v>
      </c>
      <c r="U168" s="13">
        <v>1.47</v>
      </c>
      <c r="V168" s="80">
        <f t="shared" si="28"/>
        <v>529200</v>
      </c>
      <c r="W168" s="34">
        <v>1</v>
      </c>
      <c r="X168" s="34"/>
      <c r="Y168" s="34" t="s">
        <v>528</v>
      </c>
      <c r="Z168" s="28" t="str">
        <f>Z186</f>
        <v xml:space="preserve">Khursheda Aknazarova </v>
      </c>
      <c r="AA168" s="28" t="str">
        <f>AA186</f>
        <v>93 9999262</v>
      </c>
      <c r="AB168" s="28" t="str">
        <f>AB186</f>
        <v>khursheda.aknazarova@undp.org</v>
      </c>
      <c r="AC168" s="28" t="str">
        <f>AC186</f>
        <v>5.05.2017</v>
      </c>
    </row>
    <row r="169" spans="2:29" ht="45.75" customHeight="1" x14ac:dyDescent="0.25">
      <c r="B169" s="30">
        <v>99</v>
      </c>
      <c r="C169" s="13" t="s">
        <v>492</v>
      </c>
      <c r="D169" s="3"/>
      <c r="E169" s="15" t="s">
        <v>503</v>
      </c>
      <c r="F169" s="59" t="s">
        <v>529</v>
      </c>
      <c r="G169" s="58">
        <v>40330</v>
      </c>
      <c r="H169" s="58">
        <v>40816</v>
      </c>
      <c r="I169" s="34" t="s">
        <v>606</v>
      </c>
      <c r="J169" s="13" t="s">
        <v>530</v>
      </c>
      <c r="K169" s="34"/>
      <c r="L169" s="34"/>
      <c r="M169" s="34"/>
      <c r="N169" s="34"/>
      <c r="O169" s="34"/>
      <c r="P169" s="34"/>
      <c r="Q169" s="34" t="s">
        <v>514</v>
      </c>
      <c r="R169" s="3" t="s">
        <v>503</v>
      </c>
      <c r="S169" s="99">
        <v>67231</v>
      </c>
      <c r="T169" s="3" t="s">
        <v>75</v>
      </c>
      <c r="U169" s="3">
        <v>0.92</v>
      </c>
      <c r="V169" s="80">
        <f t="shared" ref="V169:V200" si="33">+U169*S169</f>
        <v>61852.520000000004</v>
      </c>
      <c r="W169" s="33">
        <f>W168</f>
        <v>1</v>
      </c>
      <c r="X169" s="33"/>
      <c r="Y169" s="33" t="str">
        <f>Y168</f>
        <v>DIPECHO IV</v>
      </c>
      <c r="Z169" s="14" t="str">
        <f>Z168</f>
        <v xml:space="preserve">Khursheda Aknazarova </v>
      </c>
      <c r="AA169" s="14" t="str">
        <f>AA168</f>
        <v>93 9999262</v>
      </c>
      <c r="AB169" s="14" t="str">
        <f>AB168</f>
        <v>khursheda.aknazarova@undp.org</v>
      </c>
      <c r="AC169" s="14" t="str">
        <f>AC168</f>
        <v>5.05.2017</v>
      </c>
    </row>
    <row r="170" spans="2:29" ht="47.25" customHeight="1" x14ac:dyDescent="0.25">
      <c r="B170" s="30">
        <v>99</v>
      </c>
      <c r="C170" s="13" t="s">
        <v>492</v>
      </c>
      <c r="D170" s="3"/>
      <c r="E170" s="15" t="s">
        <v>30</v>
      </c>
      <c r="F170" s="59" t="s">
        <v>529</v>
      </c>
      <c r="G170" s="58">
        <v>40330</v>
      </c>
      <c r="H170" s="58">
        <v>40816</v>
      </c>
      <c r="I170" s="34" t="s">
        <v>606</v>
      </c>
      <c r="J170" s="13" t="s">
        <v>530</v>
      </c>
      <c r="K170" s="34">
        <v>1</v>
      </c>
      <c r="L170" s="34">
        <v>1</v>
      </c>
      <c r="M170" s="34"/>
      <c r="N170" s="34"/>
      <c r="O170" s="34"/>
      <c r="P170" s="34">
        <v>1</v>
      </c>
      <c r="Q170" s="34" t="s">
        <v>514</v>
      </c>
      <c r="R170" s="3" t="s">
        <v>30</v>
      </c>
      <c r="S170" s="99">
        <v>355459</v>
      </c>
      <c r="T170" s="3" t="s">
        <v>75</v>
      </c>
      <c r="U170" s="3">
        <v>0.92</v>
      </c>
      <c r="V170" s="80">
        <f t="shared" si="33"/>
        <v>327022.28000000003</v>
      </c>
      <c r="W170" s="33">
        <v>1</v>
      </c>
      <c r="X170" s="33"/>
      <c r="Y170" s="33" t="s">
        <v>527</v>
      </c>
      <c r="Z170" s="14" t="str">
        <f t="shared" ref="Z170:AC173" si="34">Z168</f>
        <v xml:space="preserve">Khursheda Aknazarova </v>
      </c>
      <c r="AA170" s="14" t="str">
        <f t="shared" si="34"/>
        <v>93 9999262</v>
      </c>
      <c r="AB170" s="14" t="str">
        <f t="shared" si="34"/>
        <v>khursheda.aknazarova@undp.org</v>
      </c>
      <c r="AC170" s="14" t="str">
        <f t="shared" si="34"/>
        <v>5.05.2017</v>
      </c>
    </row>
    <row r="171" spans="2:29" ht="56.45" customHeight="1" x14ac:dyDescent="0.25">
      <c r="B171" s="30">
        <v>100</v>
      </c>
      <c r="C171" s="13" t="s">
        <v>492</v>
      </c>
      <c r="D171" s="3"/>
      <c r="E171" s="3" t="s">
        <v>503</v>
      </c>
      <c r="F171" s="34" t="s">
        <v>531</v>
      </c>
      <c r="G171" s="58">
        <v>39965</v>
      </c>
      <c r="H171" s="58">
        <v>40878</v>
      </c>
      <c r="I171" s="34" t="s">
        <v>501</v>
      </c>
      <c r="J171" s="13" t="s">
        <v>534</v>
      </c>
      <c r="K171" s="34"/>
      <c r="L171" s="34"/>
      <c r="M171" s="34"/>
      <c r="N171" s="34"/>
      <c r="O171" s="34"/>
      <c r="P171" s="34"/>
      <c r="Q171" s="34" t="s">
        <v>514</v>
      </c>
      <c r="R171" s="3" t="s">
        <v>503</v>
      </c>
      <c r="S171" s="97">
        <v>600000</v>
      </c>
      <c r="T171" s="3" t="s">
        <v>188</v>
      </c>
      <c r="U171" s="13">
        <v>1</v>
      </c>
      <c r="V171" s="80">
        <f t="shared" si="33"/>
        <v>600000</v>
      </c>
      <c r="W171" s="34">
        <v>1</v>
      </c>
      <c r="X171" s="34"/>
      <c r="Y171" s="34" t="s">
        <v>112</v>
      </c>
      <c r="Z171" s="28" t="str">
        <f t="shared" si="34"/>
        <v xml:space="preserve">Khursheda Aknazarova </v>
      </c>
      <c r="AA171" s="28" t="str">
        <f t="shared" si="34"/>
        <v>93 9999262</v>
      </c>
      <c r="AB171" s="28" t="str">
        <f t="shared" si="34"/>
        <v>khursheda.aknazarova@undp.org</v>
      </c>
      <c r="AC171" s="28" t="str">
        <f t="shared" si="34"/>
        <v>5.05.2017</v>
      </c>
    </row>
    <row r="172" spans="2:29" ht="43.5" customHeight="1" x14ac:dyDescent="0.25">
      <c r="B172" s="30">
        <v>100</v>
      </c>
      <c r="C172" s="13" t="s">
        <v>492</v>
      </c>
      <c r="D172" s="3"/>
      <c r="E172" s="3" t="s">
        <v>27</v>
      </c>
      <c r="F172" s="34" t="s">
        <v>531</v>
      </c>
      <c r="G172" s="58">
        <v>39965</v>
      </c>
      <c r="H172" s="58">
        <v>40878</v>
      </c>
      <c r="I172" s="34" t="s">
        <v>501</v>
      </c>
      <c r="J172" s="13" t="s">
        <v>534</v>
      </c>
      <c r="K172" s="34">
        <v>1</v>
      </c>
      <c r="L172" s="34">
        <v>1</v>
      </c>
      <c r="M172" s="34"/>
      <c r="N172" s="34"/>
      <c r="O172" s="34"/>
      <c r="P172" s="34">
        <v>1</v>
      </c>
      <c r="Q172" s="34" t="s">
        <v>514</v>
      </c>
      <c r="R172" s="3" t="s">
        <v>27</v>
      </c>
      <c r="S172" s="97">
        <v>571430</v>
      </c>
      <c r="T172" s="3" t="s">
        <v>188</v>
      </c>
      <c r="U172" s="13">
        <v>1</v>
      </c>
      <c r="V172" s="80">
        <f t="shared" si="33"/>
        <v>571430</v>
      </c>
      <c r="W172" s="34">
        <v>1</v>
      </c>
      <c r="X172" s="34"/>
      <c r="Y172" s="34" t="s">
        <v>112</v>
      </c>
      <c r="Z172" s="28" t="str">
        <f t="shared" si="34"/>
        <v xml:space="preserve">Khursheda Aknazarova </v>
      </c>
      <c r="AA172" s="28" t="str">
        <f t="shared" si="34"/>
        <v>93 9999262</v>
      </c>
      <c r="AB172" s="28" t="str">
        <f t="shared" si="34"/>
        <v>khursheda.aknazarova@undp.org</v>
      </c>
      <c r="AC172" s="28" t="str">
        <f t="shared" si="34"/>
        <v>5.05.2017</v>
      </c>
    </row>
    <row r="173" spans="2:29" ht="45.6" customHeight="1" x14ac:dyDescent="0.25">
      <c r="B173" s="30">
        <v>100</v>
      </c>
      <c r="C173" s="13" t="s">
        <v>492</v>
      </c>
      <c r="D173" s="3"/>
      <c r="E173" s="3" t="s">
        <v>535</v>
      </c>
      <c r="F173" s="34" t="s">
        <v>531</v>
      </c>
      <c r="G173" s="58">
        <v>39965</v>
      </c>
      <c r="H173" s="58">
        <v>40878</v>
      </c>
      <c r="I173" s="34" t="s">
        <v>501</v>
      </c>
      <c r="J173" s="13" t="s">
        <v>534</v>
      </c>
      <c r="K173" s="34"/>
      <c r="L173" s="34"/>
      <c r="M173" s="34"/>
      <c r="N173" s="34"/>
      <c r="O173" s="34"/>
      <c r="P173" s="34"/>
      <c r="Q173" s="34" t="s">
        <v>514</v>
      </c>
      <c r="R173" s="3" t="s">
        <v>535</v>
      </c>
      <c r="S173" s="97">
        <v>14577</v>
      </c>
      <c r="T173" s="23" t="s">
        <v>188</v>
      </c>
      <c r="U173" s="13">
        <v>1</v>
      </c>
      <c r="V173" s="80">
        <f t="shared" si="33"/>
        <v>14577</v>
      </c>
      <c r="W173" s="34">
        <v>1</v>
      </c>
      <c r="X173" s="34"/>
      <c r="Y173" s="34" t="s">
        <v>112</v>
      </c>
      <c r="Z173" s="28" t="str">
        <f t="shared" si="34"/>
        <v xml:space="preserve">Khursheda Aknazarova </v>
      </c>
      <c r="AA173" s="28" t="str">
        <f t="shared" si="34"/>
        <v>93 9999262</v>
      </c>
      <c r="AB173" s="28" t="str">
        <f t="shared" si="34"/>
        <v>khursheda.aknazarova@undp.org</v>
      </c>
      <c r="AC173" s="28" t="str">
        <f t="shared" si="34"/>
        <v>5.05.2017</v>
      </c>
    </row>
    <row r="174" spans="2:29" ht="56.25" customHeight="1" x14ac:dyDescent="0.25">
      <c r="B174" s="30">
        <v>101</v>
      </c>
      <c r="C174" s="13" t="s">
        <v>492</v>
      </c>
      <c r="D174" s="3"/>
      <c r="E174" s="3" t="s">
        <v>503</v>
      </c>
      <c r="F174" s="34" t="s">
        <v>532</v>
      </c>
      <c r="G174" s="58">
        <v>39904</v>
      </c>
      <c r="H174" s="58">
        <v>40787</v>
      </c>
      <c r="I174" s="34" t="s">
        <v>503</v>
      </c>
      <c r="J174" s="13" t="s">
        <v>536</v>
      </c>
      <c r="K174" s="34"/>
      <c r="L174" s="34"/>
      <c r="M174" s="34"/>
      <c r="N174" s="34"/>
      <c r="O174" s="34"/>
      <c r="P174" s="34"/>
      <c r="Q174" s="34" t="s">
        <v>156</v>
      </c>
      <c r="R174" s="3" t="s">
        <v>503</v>
      </c>
      <c r="S174" s="99">
        <v>67664</v>
      </c>
      <c r="T174" s="3" t="s">
        <v>188</v>
      </c>
      <c r="U174" s="13">
        <v>1</v>
      </c>
      <c r="V174" s="80">
        <f t="shared" si="33"/>
        <v>67664</v>
      </c>
      <c r="W174" s="34">
        <v>1</v>
      </c>
      <c r="X174" s="34"/>
      <c r="Y174" s="34" t="s">
        <v>37</v>
      </c>
      <c r="Z174" s="28" t="str">
        <f t="shared" ref="Z174:AC175" si="35">Z171</f>
        <v xml:space="preserve">Khursheda Aknazarova </v>
      </c>
      <c r="AA174" s="28" t="str">
        <f t="shared" si="35"/>
        <v>93 9999262</v>
      </c>
      <c r="AB174" s="28" t="str">
        <f t="shared" si="35"/>
        <v>khursheda.aknazarova@undp.org</v>
      </c>
      <c r="AC174" s="28" t="str">
        <f t="shared" si="35"/>
        <v>5.05.2017</v>
      </c>
    </row>
    <row r="175" spans="2:29" ht="45" customHeight="1" x14ac:dyDescent="0.25">
      <c r="B175" s="30">
        <v>101</v>
      </c>
      <c r="C175" s="13" t="s">
        <v>492</v>
      </c>
      <c r="D175" s="3"/>
      <c r="E175" s="15" t="s">
        <v>85</v>
      </c>
      <c r="F175" s="34" t="s">
        <v>532</v>
      </c>
      <c r="G175" s="58">
        <v>39904</v>
      </c>
      <c r="H175" s="58">
        <v>40787</v>
      </c>
      <c r="I175" s="34" t="s">
        <v>533</v>
      </c>
      <c r="J175" s="13" t="s">
        <v>536</v>
      </c>
      <c r="K175" s="34">
        <v>1</v>
      </c>
      <c r="L175" s="34">
        <v>1</v>
      </c>
      <c r="M175" s="34">
        <v>1</v>
      </c>
      <c r="N175" s="34"/>
      <c r="O175" s="34"/>
      <c r="P175" s="34"/>
      <c r="Q175" s="34" t="s">
        <v>156</v>
      </c>
      <c r="R175" s="15" t="s">
        <v>85</v>
      </c>
      <c r="S175" s="97">
        <v>412367</v>
      </c>
      <c r="T175" s="3" t="s">
        <v>188</v>
      </c>
      <c r="U175" s="13">
        <v>1</v>
      </c>
      <c r="V175" s="80">
        <f t="shared" si="33"/>
        <v>412367</v>
      </c>
      <c r="W175" s="34">
        <v>1</v>
      </c>
      <c r="X175" s="34"/>
      <c r="Y175" s="34" t="s">
        <v>37</v>
      </c>
      <c r="Z175" s="28" t="str">
        <f t="shared" si="35"/>
        <v xml:space="preserve">Khursheda Aknazarova </v>
      </c>
      <c r="AA175" s="28" t="str">
        <f t="shared" si="35"/>
        <v>93 9999262</v>
      </c>
      <c r="AB175" s="28" t="str">
        <f t="shared" si="35"/>
        <v>khursheda.aknazarova@undp.org</v>
      </c>
      <c r="AC175" s="28" t="str">
        <f t="shared" si="35"/>
        <v>5.05.2017</v>
      </c>
    </row>
    <row r="176" spans="2:29" ht="80.45" customHeight="1" x14ac:dyDescent="0.25">
      <c r="B176" s="30">
        <v>102</v>
      </c>
      <c r="C176" s="3" t="s">
        <v>492</v>
      </c>
      <c r="D176" s="3"/>
      <c r="E176" s="3" t="s">
        <v>503</v>
      </c>
      <c r="F176" s="34" t="s">
        <v>537</v>
      </c>
      <c r="G176" s="58">
        <v>39783</v>
      </c>
      <c r="H176" s="58">
        <v>40787</v>
      </c>
      <c r="I176" s="34" t="s">
        <v>538</v>
      </c>
      <c r="J176" s="13" t="s">
        <v>540</v>
      </c>
      <c r="K176" s="34"/>
      <c r="L176" s="34"/>
      <c r="M176" s="34"/>
      <c r="N176" s="34"/>
      <c r="O176" s="34"/>
      <c r="P176" s="34"/>
      <c r="Q176" s="34" t="s">
        <v>156</v>
      </c>
      <c r="R176" s="3" t="s">
        <v>503</v>
      </c>
      <c r="S176" s="99">
        <v>204955</v>
      </c>
      <c r="T176" s="3" t="s">
        <v>188</v>
      </c>
      <c r="U176" s="13">
        <v>1</v>
      </c>
      <c r="V176" s="80">
        <f t="shared" si="33"/>
        <v>204955</v>
      </c>
      <c r="W176" s="34">
        <v>1</v>
      </c>
      <c r="X176" s="34"/>
      <c r="Y176" s="34" t="s">
        <v>37</v>
      </c>
      <c r="Z176" s="28" t="str">
        <f t="shared" ref="Z176:AC184" si="36">Z174</f>
        <v xml:space="preserve">Khursheda Aknazarova </v>
      </c>
      <c r="AA176" s="28" t="str">
        <f t="shared" si="36"/>
        <v>93 9999262</v>
      </c>
      <c r="AB176" s="28" t="str">
        <f t="shared" si="36"/>
        <v>khursheda.aknazarova@undp.org</v>
      </c>
      <c r="AC176" s="28" t="str">
        <f t="shared" si="36"/>
        <v>5.05.2017</v>
      </c>
    </row>
    <row r="177" spans="2:29" ht="46.5" customHeight="1" x14ac:dyDescent="0.25">
      <c r="B177" s="30">
        <v>102</v>
      </c>
      <c r="C177" s="3" t="s">
        <v>492</v>
      </c>
      <c r="D177" s="3"/>
      <c r="E177" s="3" t="s">
        <v>576</v>
      </c>
      <c r="F177" s="34" t="s">
        <v>537</v>
      </c>
      <c r="G177" s="58">
        <v>39783</v>
      </c>
      <c r="H177" s="58">
        <v>40787</v>
      </c>
      <c r="I177" s="34" t="s">
        <v>538</v>
      </c>
      <c r="J177" s="13" t="s">
        <v>540</v>
      </c>
      <c r="K177" s="34"/>
      <c r="L177" s="34"/>
      <c r="M177" s="34"/>
      <c r="N177" s="34"/>
      <c r="O177" s="34"/>
      <c r="P177" s="34"/>
      <c r="Q177" s="34" t="s">
        <v>156</v>
      </c>
      <c r="R177" s="3" t="s">
        <v>539</v>
      </c>
      <c r="S177" s="99">
        <v>1666668</v>
      </c>
      <c r="T177" s="3" t="s">
        <v>188</v>
      </c>
      <c r="U177" s="13">
        <v>1</v>
      </c>
      <c r="V177" s="80">
        <f t="shared" si="33"/>
        <v>1666668</v>
      </c>
      <c r="W177" s="34">
        <v>1</v>
      </c>
      <c r="X177" s="34"/>
      <c r="Y177" s="34" t="s">
        <v>37</v>
      </c>
      <c r="Z177" s="28" t="str">
        <f t="shared" si="36"/>
        <v xml:space="preserve">Khursheda Aknazarova </v>
      </c>
      <c r="AA177" s="28" t="str">
        <f t="shared" si="36"/>
        <v>93 9999262</v>
      </c>
      <c r="AB177" s="28" t="str">
        <f t="shared" si="36"/>
        <v>khursheda.aknazarova@undp.org</v>
      </c>
      <c r="AC177" s="28" t="str">
        <f t="shared" si="36"/>
        <v>5.05.2017</v>
      </c>
    </row>
    <row r="178" spans="2:29" ht="33" customHeight="1" x14ac:dyDescent="0.25">
      <c r="B178" s="30">
        <v>102</v>
      </c>
      <c r="C178" s="3" t="s">
        <v>492</v>
      </c>
      <c r="D178" s="3"/>
      <c r="E178" s="3" t="s">
        <v>27</v>
      </c>
      <c r="F178" s="34" t="s">
        <v>537</v>
      </c>
      <c r="G178" s="58">
        <v>39783</v>
      </c>
      <c r="H178" s="58">
        <v>40787</v>
      </c>
      <c r="I178" s="34" t="s">
        <v>538</v>
      </c>
      <c r="J178" s="13" t="s">
        <v>540</v>
      </c>
      <c r="K178" s="34">
        <v>1</v>
      </c>
      <c r="L178" s="34">
        <v>1</v>
      </c>
      <c r="M178" s="34"/>
      <c r="N178" s="34"/>
      <c r="O178" s="34"/>
      <c r="P178" s="34"/>
      <c r="Q178" s="34" t="s">
        <v>156</v>
      </c>
      <c r="R178" s="3" t="s">
        <v>27</v>
      </c>
      <c r="S178" s="99">
        <v>618965</v>
      </c>
      <c r="T178" s="3" t="s">
        <v>188</v>
      </c>
      <c r="U178" s="13">
        <v>1</v>
      </c>
      <c r="V178" s="80">
        <f t="shared" si="33"/>
        <v>618965</v>
      </c>
      <c r="W178" s="34">
        <v>1</v>
      </c>
      <c r="X178" s="34"/>
      <c r="Y178" s="34" t="s">
        <v>37</v>
      </c>
      <c r="Z178" s="28" t="str">
        <f t="shared" si="36"/>
        <v xml:space="preserve">Khursheda Aknazarova </v>
      </c>
      <c r="AA178" s="28" t="str">
        <f t="shared" si="36"/>
        <v>93 9999262</v>
      </c>
      <c r="AB178" s="28" t="str">
        <f t="shared" si="36"/>
        <v>khursheda.aknazarova@undp.org</v>
      </c>
      <c r="AC178" s="28" t="str">
        <f t="shared" si="36"/>
        <v>5.05.2017</v>
      </c>
    </row>
    <row r="179" spans="2:29" ht="44.25" customHeight="1" x14ac:dyDescent="0.25">
      <c r="B179" s="30">
        <v>103</v>
      </c>
      <c r="C179" s="13" t="s">
        <v>492</v>
      </c>
      <c r="D179" s="13"/>
      <c r="E179" s="15" t="s">
        <v>503</v>
      </c>
      <c r="F179" s="34" t="s">
        <v>541</v>
      </c>
      <c r="G179" s="58">
        <v>40299</v>
      </c>
      <c r="H179" s="58">
        <v>40634</v>
      </c>
      <c r="I179" s="34" t="s">
        <v>545</v>
      </c>
      <c r="J179" s="13" t="s">
        <v>542</v>
      </c>
      <c r="K179" s="34"/>
      <c r="L179" s="34"/>
      <c r="M179" s="34">
        <v>1</v>
      </c>
      <c r="N179" s="34"/>
      <c r="O179" s="34">
        <v>1</v>
      </c>
      <c r="P179" s="34">
        <v>1</v>
      </c>
      <c r="Q179" s="34" t="s">
        <v>543</v>
      </c>
      <c r="R179" s="15" t="s">
        <v>545</v>
      </c>
      <c r="S179" s="99">
        <v>100000</v>
      </c>
      <c r="T179" s="3" t="s">
        <v>188</v>
      </c>
      <c r="U179" s="13">
        <v>1</v>
      </c>
      <c r="V179" s="80">
        <f t="shared" si="33"/>
        <v>100000</v>
      </c>
      <c r="W179" s="34">
        <v>1</v>
      </c>
      <c r="X179" s="34"/>
      <c r="Y179" s="34" t="s">
        <v>37</v>
      </c>
      <c r="Z179" s="28" t="str">
        <f t="shared" si="36"/>
        <v xml:space="preserve">Khursheda Aknazarova </v>
      </c>
      <c r="AA179" s="28" t="str">
        <f t="shared" si="36"/>
        <v>93 9999262</v>
      </c>
      <c r="AB179" s="28" t="str">
        <f t="shared" si="36"/>
        <v>khursheda.aknazarova@undp.org</v>
      </c>
      <c r="AC179" s="28" t="str">
        <f t="shared" si="36"/>
        <v>5.05.2017</v>
      </c>
    </row>
    <row r="180" spans="2:29" ht="75" x14ac:dyDescent="0.25">
      <c r="B180" s="30">
        <v>104</v>
      </c>
      <c r="C180" s="13" t="s">
        <v>492</v>
      </c>
      <c r="D180" s="13"/>
      <c r="E180" s="3" t="s">
        <v>503</v>
      </c>
      <c r="F180" s="34" t="s">
        <v>544</v>
      </c>
      <c r="G180" s="58">
        <v>41030</v>
      </c>
      <c r="H180" s="58">
        <v>41395</v>
      </c>
      <c r="I180" s="34" t="s">
        <v>545</v>
      </c>
      <c r="J180" s="13" t="s">
        <v>546</v>
      </c>
      <c r="K180" s="34">
        <v>1</v>
      </c>
      <c r="L180" s="34"/>
      <c r="M180" s="34"/>
      <c r="N180" s="34"/>
      <c r="O180" s="34">
        <v>1</v>
      </c>
      <c r="P180" s="34">
        <v>1</v>
      </c>
      <c r="Q180" s="34" t="s">
        <v>547</v>
      </c>
      <c r="R180" s="3" t="s">
        <v>503</v>
      </c>
      <c r="S180" s="99">
        <v>100000</v>
      </c>
      <c r="T180" s="3" t="s">
        <v>188</v>
      </c>
      <c r="U180" s="13">
        <v>1</v>
      </c>
      <c r="V180" s="80">
        <f t="shared" si="33"/>
        <v>100000</v>
      </c>
      <c r="W180" s="34">
        <v>1</v>
      </c>
      <c r="X180" s="34"/>
      <c r="Y180" s="34" t="s">
        <v>37</v>
      </c>
      <c r="Z180" s="28" t="str">
        <f t="shared" si="36"/>
        <v xml:space="preserve">Khursheda Aknazarova </v>
      </c>
      <c r="AA180" s="28" t="str">
        <f t="shared" si="36"/>
        <v>93 9999262</v>
      </c>
      <c r="AB180" s="28" t="str">
        <f t="shared" si="36"/>
        <v>khursheda.aknazarova@undp.org</v>
      </c>
      <c r="AC180" s="28" t="str">
        <f t="shared" si="36"/>
        <v>5.05.2017</v>
      </c>
    </row>
    <row r="181" spans="2:29" ht="58.5" customHeight="1" x14ac:dyDescent="0.25">
      <c r="B181" s="30">
        <v>105</v>
      </c>
      <c r="C181" s="13" t="s">
        <v>492</v>
      </c>
      <c r="D181" s="13"/>
      <c r="E181" s="3" t="s">
        <v>503</v>
      </c>
      <c r="F181" s="34" t="s">
        <v>548</v>
      </c>
      <c r="G181" s="58">
        <v>40756</v>
      </c>
      <c r="H181" s="58">
        <v>40787</v>
      </c>
      <c r="I181" s="34" t="s">
        <v>503</v>
      </c>
      <c r="J181" s="13" t="s">
        <v>549</v>
      </c>
      <c r="K181" s="34">
        <v>1</v>
      </c>
      <c r="L181" s="34">
        <v>1</v>
      </c>
      <c r="M181" s="34"/>
      <c r="N181" s="34"/>
      <c r="O181" s="34"/>
      <c r="P181" s="34"/>
      <c r="Q181" s="34" t="s">
        <v>550</v>
      </c>
      <c r="R181" s="3" t="s">
        <v>503</v>
      </c>
      <c r="S181" s="99">
        <v>20000</v>
      </c>
      <c r="T181" s="3" t="s">
        <v>188</v>
      </c>
      <c r="U181" s="13">
        <v>1</v>
      </c>
      <c r="V181" s="80">
        <f t="shared" si="33"/>
        <v>20000</v>
      </c>
      <c r="W181" s="34">
        <v>1</v>
      </c>
      <c r="X181" s="34"/>
      <c r="Y181" s="34" t="s">
        <v>37</v>
      </c>
      <c r="Z181" s="28" t="str">
        <f t="shared" si="36"/>
        <v xml:space="preserve">Khursheda Aknazarova </v>
      </c>
      <c r="AA181" s="28" t="str">
        <f t="shared" si="36"/>
        <v>93 9999262</v>
      </c>
      <c r="AB181" s="28" t="str">
        <f t="shared" si="36"/>
        <v>khursheda.aknazarova@undp.org</v>
      </c>
      <c r="AC181" s="28" t="str">
        <f t="shared" si="36"/>
        <v>5.05.2017</v>
      </c>
    </row>
    <row r="182" spans="2:29" ht="84.75" customHeight="1" x14ac:dyDescent="0.25">
      <c r="B182" s="30">
        <v>106</v>
      </c>
      <c r="C182" s="13" t="s">
        <v>492</v>
      </c>
      <c r="D182" s="13"/>
      <c r="E182" s="3" t="s">
        <v>503</v>
      </c>
      <c r="F182" s="34" t="s">
        <v>551</v>
      </c>
      <c r="G182" s="58">
        <v>42217</v>
      </c>
      <c r="H182" s="58">
        <v>42583</v>
      </c>
      <c r="I182" s="34" t="s">
        <v>503</v>
      </c>
      <c r="J182" s="13" t="s">
        <v>552</v>
      </c>
      <c r="K182" s="34">
        <v>1</v>
      </c>
      <c r="L182" s="34"/>
      <c r="M182" s="34"/>
      <c r="N182" s="34"/>
      <c r="O182" s="34">
        <v>1</v>
      </c>
      <c r="P182" s="34"/>
      <c r="Q182" s="34" t="s">
        <v>547</v>
      </c>
      <c r="R182" s="3" t="s">
        <v>503</v>
      </c>
      <c r="S182" s="99">
        <v>60000</v>
      </c>
      <c r="T182" s="3" t="s">
        <v>188</v>
      </c>
      <c r="U182" s="13">
        <v>1</v>
      </c>
      <c r="V182" s="80">
        <f t="shared" si="33"/>
        <v>60000</v>
      </c>
      <c r="W182" s="34">
        <v>1</v>
      </c>
      <c r="X182" s="34"/>
      <c r="Y182" s="34" t="s">
        <v>37</v>
      </c>
      <c r="Z182" s="28" t="str">
        <f t="shared" si="36"/>
        <v xml:space="preserve">Khursheda Aknazarova </v>
      </c>
      <c r="AA182" s="28" t="str">
        <f t="shared" si="36"/>
        <v>93 9999262</v>
      </c>
      <c r="AB182" s="28" t="str">
        <f t="shared" si="36"/>
        <v>khursheda.aknazarova@undp.org</v>
      </c>
      <c r="AC182" s="28" t="str">
        <f t="shared" si="36"/>
        <v>5.05.2017</v>
      </c>
    </row>
    <row r="183" spans="2:29" ht="75" x14ac:dyDescent="0.25">
      <c r="B183" s="30">
        <v>107</v>
      </c>
      <c r="C183" s="13" t="s">
        <v>492</v>
      </c>
      <c r="D183" s="13"/>
      <c r="E183" s="3" t="s">
        <v>503</v>
      </c>
      <c r="F183" s="34" t="s">
        <v>553</v>
      </c>
      <c r="G183" s="58">
        <v>42370</v>
      </c>
      <c r="H183" s="58">
        <v>42614</v>
      </c>
      <c r="I183" s="34" t="s">
        <v>503</v>
      </c>
      <c r="J183" s="13" t="s">
        <v>554</v>
      </c>
      <c r="K183" s="34"/>
      <c r="L183" s="34"/>
      <c r="M183" s="34"/>
      <c r="N183" s="34"/>
      <c r="O183" s="34">
        <v>1</v>
      </c>
      <c r="P183" s="34"/>
      <c r="Q183" s="34" t="s">
        <v>480</v>
      </c>
      <c r="R183" s="3" t="s">
        <v>503</v>
      </c>
      <c r="S183" s="99">
        <v>60000</v>
      </c>
      <c r="T183" s="3" t="s">
        <v>188</v>
      </c>
      <c r="U183" s="13">
        <v>1</v>
      </c>
      <c r="V183" s="80">
        <f t="shared" si="33"/>
        <v>60000</v>
      </c>
      <c r="W183" s="34">
        <v>1</v>
      </c>
      <c r="X183" s="34"/>
      <c r="Y183" s="34" t="s">
        <v>37</v>
      </c>
      <c r="Z183" s="28" t="str">
        <f t="shared" si="36"/>
        <v xml:space="preserve">Khursheda Aknazarova </v>
      </c>
      <c r="AA183" s="28" t="str">
        <f t="shared" si="36"/>
        <v>93 9999262</v>
      </c>
      <c r="AB183" s="28" t="str">
        <f t="shared" si="36"/>
        <v>khursheda.aknazarova@undp.org</v>
      </c>
      <c r="AC183" s="28" t="str">
        <f t="shared" si="36"/>
        <v>5.05.2017</v>
      </c>
    </row>
    <row r="184" spans="2:29" ht="75" x14ac:dyDescent="0.25">
      <c r="B184" s="30">
        <v>108</v>
      </c>
      <c r="C184" s="13" t="s">
        <v>492</v>
      </c>
      <c r="D184" s="13"/>
      <c r="E184" s="57" t="s">
        <v>556</v>
      </c>
      <c r="F184" s="59" t="s">
        <v>555</v>
      </c>
      <c r="G184" s="58">
        <v>42365</v>
      </c>
      <c r="H184" s="58">
        <v>42370</v>
      </c>
      <c r="I184" s="59" t="s">
        <v>556</v>
      </c>
      <c r="J184" s="13" t="s">
        <v>557</v>
      </c>
      <c r="K184" s="34"/>
      <c r="L184" s="34"/>
      <c r="M184" s="34"/>
      <c r="N184" s="34">
        <v>1</v>
      </c>
      <c r="O184" s="34"/>
      <c r="P184" s="34"/>
      <c r="Q184" s="34" t="s">
        <v>480</v>
      </c>
      <c r="R184" s="92" t="s">
        <v>556</v>
      </c>
      <c r="S184" s="99">
        <v>100000</v>
      </c>
      <c r="T184" s="3" t="s">
        <v>188</v>
      </c>
      <c r="U184" s="13">
        <v>1</v>
      </c>
      <c r="V184" s="80">
        <f t="shared" si="33"/>
        <v>100000</v>
      </c>
      <c r="W184" s="34">
        <v>1</v>
      </c>
      <c r="X184" s="34"/>
      <c r="Y184" s="34" t="s">
        <v>37</v>
      </c>
      <c r="Z184" s="28" t="str">
        <f t="shared" si="36"/>
        <v xml:space="preserve">Khursheda Aknazarova </v>
      </c>
      <c r="AA184" s="28" t="str">
        <f t="shared" si="36"/>
        <v>93 9999262</v>
      </c>
      <c r="AB184" s="28" t="str">
        <f t="shared" si="36"/>
        <v>khursheda.aknazarova@undp.org</v>
      </c>
      <c r="AC184" s="28" t="str">
        <f t="shared" si="36"/>
        <v>5.05.2017</v>
      </c>
    </row>
    <row r="185" spans="2:29" ht="48" customHeight="1" x14ac:dyDescent="0.25">
      <c r="B185" s="30">
        <v>109</v>
      </c>
      <c r="C185" s="13" t="s">
        <v>492</v>
      </c>
      <c r="D185" s="13"/>
      <c r="E185" s="3" t="s">
        <v>27</v>
      </c>
      <c r="F185" s="34" t="s">
        <v>558</v>
      </c>
      <c r="G185" s="58">
        <v>41730</v>
      </c>
      <c r="H185" s="58">
        <v>41760</v>
      </c>
      <c r="I185" s="34" t="s">
        <v>27</v>
      </c>
      <c r="J185" s="13" t="s">
        <v>559</v>
      </c>
      <c r="K185" s="34"/>
      <c r="L185" s="34"/>
      <c r="M185" s="34"/>
      <c r="N185" s="34">
        <v>1</v>
      </c>
      <c r="O185" s="34"/>
      <c r="P185" s="34"/>
      <c r="Q185" s="34" t="s">
        <v>560</v>
      </c>
      <c r="R185" s="3" t="s">
        <v>27</v>
      </c>
      <c r="S185" s="99">
        <v>43935</v>
      </c>
      <c r="T185" s="3" t="s">
        <v>188</v>
      </c>
      <c r="U185" s="13">
        <v>1</v>
      </c>
      <c r="V185" s="80">
        <f t="shared" si="33"/>
        <v>43935</v>
      </c>
      <c r="W185" s="34">
        <v>1</v>
      </c>
      <c r="X185" s="34"/>
      <c r="Y185" s="34" t="s">
        <v>37</v>
      </c>
      <c r="Z185" s="28" t="str">
        <f t="shared" ref="Z185:AC186" si="37">Z159</f>
        <v xml:space="preserve">Khursheda Aknazarova </v>
      </c>
      <c r="AA185" s="28" t="str">
        <f t="shared" si="37"/>
        <v>93 9999262</v>
      </c>
      <c r="AB185" s="28" t="str">
        <f t="shared" si="37"/>
        <v>khursheda.aknazarova@undp.org</v>
      </c>
      <c r="AC185" s="28" t="str">
        <f t="shared" si="37"/>
        <v>5.05.2017</v>
      </c>
    </row>
    <row r="186" spans="2:29" ht="45" x14ac:dyDescent="0.25">
      <c r="B186" s="30">
        <v>110</v>
      </c>
      <c r="C186" s="13" t="s">
        <v>492</v>
      </c>
      <c r="D186" s="13"/>
      <c r="E186" s="3" t="s">
        <v>27</v>
      </c>
      <c r="F186" s="34" t="s">
        <v>561</v>
      </c>
      <c r="G186" s="58">
        <v>42491</v>
      </c>
      <c r="H186" s="58">
        <v>42522</v>
      </c>
      <c r="I186" s="34" t="s">
        <v>27</v>
      </c>
      <c r="J186" s="13" t="s">
        <v>562</v>
      </c>
      <c r="K186" s="34"/>
      <c r="L186" s="34"/>
      <c r="M186" s="34"/>
      <c r="N186" s="34">
        <v>1</v>
      </c>
      <c r="O186" s="34"/>
      <c r="P186" s="34"/>
      <c r="Q186" s="34" t="s">
        <v>563</v>
      </c>
      <c r="R186" s="3" t="s">
        <v>27</v>
      </c>
      <c r="S186" s="99">
        <v>48781.25</v>
      </c>
      <c r="T186" s="3" t="s">
        <v>188</v>
      </c>
      <c r="U186" s="13">
        <v>1</v>
      </c>
      <c r="V186" s="80">
        <f t="shared" si="33"/>
        <v>48781.25</v>
      </c>
      <c r="W186" s="34">
        <v>1</v>
      </c>
      <c r="X186" s="34"/>
      <c r="Y186" s="34" t="s">
        <v>37</v>
      </c>
      <c r="Z186" s="28" t="str">
        <f t="shared" si="37"/>
        <v xml:space="preserve">Khursheda Aknazarova </v>
      </c>
      <c r="AA186" s="28" t="str">
        <f t="shared" si="37"/>
        <v>93 9999262</v>
      </c>
      <c r="AB186" s="28" t="str">
        <f t="shared" si="37"/>
        <v>khursheda.aknazarova@undp.org</v>
      </c>
      <c r="AC186" s="28" t="str">
        <f t="shared" si="37"/>
        <v>5.05.2017</v>
      </c>
    </row>
    <row r="187" spans="2:29" ht="29.25" customHeight="1" x14ac:dyDescent="0.25">
      <c r="B187" s="30">
        <v>111</v>
      </c>
      <c r="C187" s="13" t="s">
        <v>492</v>
      </c>
      <c r="D187" s="13"/>
      <c r="E187" s="3" t="s">
        <v>556</v>
      </c>
      <c r="F187" s="34" t="s">
        <v>564</v>
      </c>
      <c r="G187" s="58">
        <v>41579</v>
      </c>
      <c r="H187" s="58">
        <v>41609</v>
      </c>
      <c r="I187" s="34" t="s">
        <v>556</v>
      </c>
      <c r="J187" s="13" t="s">
        <v>565</v>
      </c>
      <c r="K187" s="34"/>
      <c r="L187" s="34"/>
      <c r="M187" s="34"/>
      <c r="N187" s="34">
        <v>1</v>
      </c>
      <c r="O187" s="34"/>
      <c r="P187" s="34"/>
      <c r="Q187" s="34" t="s">
        <v>566</v>
      </c>
      <c r="R187" s="3" t="s">
        <v>556</v>
      </c>
      <c r="S187" s="99">
        <v>90993</v>
      </c>
      <c r="T187" s="3" t="s">
        <v>188</v>
      </c>
      <c r="U187" s="13">
        <v>1</v>
      </c>
      <c r="V187" s="80">
        <f t="shared" si="33"/>
        <v>90993</v>
      </c>
      <c r="W187" s="34">
        <v>1</v>
      </c>
      <c r="X187" s="34"/>
      <c r="Y187" s="34" t="s">
        <v>37</v>
      </c>
      <c r="Z187" s="28" t="e">
        <f>#REF!</f>
        <v>#REF!</v>
      </c>
      <c r="AA187" s="28" t="e">
        <f>#REF!</f>
        <v>#REF!</v>
      </c>
      <c r="AB187" s="28" t="e">
        <f>#REF!</f>
        <v>#REF!</v>
      </c>
      <c r="AC187" s="28" t="e">
        <f>#REF!</f>
        <v>#REF!</v>
      </c>
    </row>
    <row r="188" spans="2:29" ht="34.5" customHeight="1" x14ac:dyDescent="0.25">
      <c r="B188" s="30">
        <v>111</v>
      </c>
      <c r="C188" s="13" t="s">
        <v>492</v>
      </c>
      <c r="D188" s="13"/>
      <c r="E188" s="3" t="s">
        <v>503</v>
      </c>
      <c r="F188" s="34" t="s">
        <v>564</v>
      </c>
      <c r="G188" s="58">
        <v>41579</v>
      </c>
      <c r="H188" s="58">
        <v>41609</v>
      </c>
      <c r="I188" s="34" t="s">
        <v>503</v>
      </c>
      <c r="J188" s="13" t="s">
        <v>565</v>
      </c>
      <c r="K188" s="34"/>
      <c r="L188" s="34"/>
      <c r="M188" s="34"/>
      <c r="N188" s="34"/>
      <c r="O188" s="34"/>
      <c r="P188" s="34"/>
      <c r="Q188" s="34" t="s">
        <v>566</v>
      </c>
      <c r="R188" s="3" t="s">
        <v>503</v>
      </c>
      <c r="S188" s="99">
        <v>6772</v>
      </c>
      <c r="T188" s="3" t="s">
        <v>188</v>
      </c>
      <c r="U188" s="13">
        <v>1</v>
      </c>
      <c r="V188" s="80">
        <f t="shared" si="33"/>
        <v>6772</v>
      </c>
      <c r="W188" s="34">
        <v>1</v>
      </c>
      <c r="X188" s="34"/>
      <c r="Y188" s="34" t="s">
        <v>37</v>
      </c>
      <c r="Z188" s="28" t="str">
        <f t="shared" ref="Z188:AC193" si="38">Z162</f>
        <v xml:space="preserve">Khursheda Aknazarova </v>
      </c>
      <c r="AA188" s="28" t="str">
        <f t="shared" si="38"/>
        <v>93 9999262</v>
      </c>
      <c r="AB188" s="28" t="str">
        <f t="shared" si="38"/>
        <v>khursheda.aknazarova@undp.org</v>
      </c>
      <c r="AC188" s="28" t="str">
        <f t="shared" si="38"/>
        <v>5.05.2017</v>
      </c>
    </row>
    <row r="189" spans="2:29" ht="30" customHeight="1" x14ac:dyDescent="0.25">
      <c r="B189" s="30">
        <v>112</v>
      </c>
      <c r="C189" s="13" t="s">
        <v>492</v>
      </c>
      <c r="D189" s="13"/>
      <c r="E189" s="3" t="s">
        <v>503</v>
      </c>
      <c r="F189" s="34" t="s">
        <v>567</v>
      </c>
      <c r="G189" s="58">
        <v>38808</v>
      </c>
      <c r="H189" s="58">
        <v>39266</v>
      </c>
      <c r="I189" s="33" t="s">
        <v>503</v>
      </c>
      <c r="J189" s="13" t="s">
        <v>568</v>
      </c>
      <c r="K189" s="34"/>
      <c r="L189" s="34"/>
      <c r="M189" s="34"/>
      <c r="N189" s="34"/>
      <c r="O189" s="34"/>
      <c r="P189" s="34"/>
      <c r="Q189" s="34" t="s">
        <v>514</v>
      </c>
      <c r="R189" s="3" t="s">
        <v>503</v>
      </c>
      <c r="S189" s="99">
        <v>370000</v>
      </c>
      <c r="T189" s="3" t="s">
        <v>188</v>
      </c>
      <c r="U189" s="13">
        <v>1</v>
      </c>
      <c r="V189" s="80">
        <f t="shared" si="33"/>
        <v>370000</v>
      </c>
      <c r="W189" s="34">
        <v>1</v>
      </c>
      <c r="X189" s="34"/>
      <c r="Y189" s="34" t="s">
        <v>37</v>
      </c>
      <c r="Z189" s="28" t="str">
        <f t="shared" si="38"/>
        <v xml:space="preserve">Khursheda Aknazarova </v>
      </c>
      <c r="AA189" s="28" t="str">
        <f t="shared" si="38"/>
        <v>93 9999262</v>
      </c>
      <c r="AB189" s="28" t="str">
        <f t="shared" si="38"/>
        <v>khursheda.aknazarova@undp.org</v>
      </c>
      <c r="AC189" s="28" t="str">
        <f t="shared" si="38"/>
        <v>5.05.2017</v>
      </c>
    </row>
    <row r="190" spans="2:29" ht="60" x14ac:dyDescent="0.25">
      <c r="B190" s="30">
        <v>112</v>
      </c>
      <c r="C190" s="13" t="s">
        <v>492</v>
      </c>
      <c r="D190" s="13"/>
      <c r="E190" s="3" t="s">
        <v>27</v>
      </c>
      <c r="F190" s="34" t="s">
        <v>567</v>
      </c>
      <c r="G190" s="58">
        <v>38808</v>
      </c>
      <c r="H190" s="58">
        <v>39265</v>
      </c>
      <c r="I190" s="33" t="s">
        <v>27</v>
      </c>
      <c r="J190" s="13" t="s">
        <v>568</v>
      </c>
      <c r="K190" s="34"/>
      <c r="L190" s="34"/>
      <c r="M190" s="34"/>
      <c r="N190" s="34"/>
      <c r="O190" s="34"/>
      <c r="P190" s="34"/>
      <c r="Q190" s="34" t="s">
        <v>514</v>
      </c>
      <c r="R190" s="3" t="s">
        <v>27</v>
      </c>
      <c r="S190" s="99">
        <v>438955</v>
      </c>
      <c r="T190" s="3" t="s">
        <v>188</v>
      </c>
      <c r="U190" s="13">
        <v>1</v>
      </c>
      <c r="V190" s="80">
        <f t="shared" si="33"/>
        <v>438955</v>
      </c>
      <c r="W190" s="34">
        <v>1</v>
      </c>
      <c r="X190" s="34"/>
      <c r="Y190" s="34" t="s">
        <v>37</v>
      </c>
      <c r="Z190" s="28" t="str">
        <f t="shared" si="38"/>
        <v xml:space="preserve">Khursheda Aknazarova </v>
      </c>
      <c r="AA190" s="28" t="str">
        <f t="shared" si="38"/>
        <v>93 9999262</v>
      </c>
      <c r="AB190" s="28" t="str">
        <f t="shared" si="38"/>
        <v>khursheda.aknazarova@undp.org</v>
      </c>
      <c r="AC190" s="28" t="str">
        <f t="shared" si="38"/>
        <v>5.05.2017</v>
      </c>
    </row>
    <row r="191" spans="2:29" ht="60" x14ac:dyDescent="0.25">
      <c r="B191" s="30">
        <v>112</v>
      </c>
      <c r="C191" s="13" t="s">
        <v>492</v>
      </c>
      <c r="D191" s="13"/>
      <c r="E191" s="3" t="s">
        <v>569</v>
      </c>
      <c r="F191" s="34" t="s">
        <v>567</v>
      </c>
      <c r="G191" s="58">
        <v>38808</v>
      </c>
      <c r="H191" s="58">
        <v>39264</v>
      </c>
      <c r="I191" s="33" t="s">
        <v>569</v>
      </c>
      <c r="J191" s="13" t="s">
        <v>568</v>
      </c>
      <c r="K191" s="34">
        <v>1</v>
      </c>
      <c r="L191" s="34">
        <v>1</v>
      </c>
      <c r="M191" s="34"/>
      <c r="N191" s="34"/>
      <c r="O191" s="34"/>
      <c r="P191" s="34"/>
      <c r="Q191" s="34" t="s">
        <v>514</v>
      </c>
      <c r="R191" s="3" t="s">
        <v>569</v>
      </c>
      <c r="S191" s="99">
        <v>250000</v>
      </c>
      <c r="T191" s="3" t="s">
        <v>188</v>
      </c>
      <c r="U191" s="13">
        <v>1</v>
      </c>
      <c r="V191" s="80">
        <f t="shared" si="33"/>
        <v>250000</v>
      </c>
      <c r="W191" s="34">
        <v>1</v>
      </c>
      <c r="X191" s="34"/>
      <c r="Y191" s="34" t="s">
        <v>37</v>
      </c>
      <c r="Z191" s="28" t="str">
        <f t="shared" si="38"/>
        <v xml:space="preserve">Khursheda Aknazarova </v>
      </c>
      <c r="AA191" s="28" t="str">
        <f t="shared" si="38"/>
        <v>93 9999262</v>
      </c>
      <c r="AB191" s="28" t="str">
        <f t="shared" si="38"/>
        <v>khursheda.aknazarova@undp.org</v>
      </c>
      <c r="AC191" s="28" t="str">
        <f t="shared" si="38"/>
        <v>5.05.2017</v>
      </c>
    </row>
    <row r="192" spans="2:29" ht="75" x14ac:dyDescent="0.25">
      <c r="B192" s="30">
        <v>113</v>
      </c>
      <c r="C192" s="13" t="s">
        <v>492</v>
      </c>
      <c r="D192" s="13"/>
      <c r="E192" s="3" t="s">
        <v>85</v>
      </c>
      <c r="F192" s="34" t="s">
        <v>577</v>
      </c>
      <c r="G192" s="58">
        <v>38534</v>
      </c>
      <c r="H192" s="58">
        <v>38929</v>
      </c>
      <c r="I192" s="34" t="s">
        <v>85</v>
      </c>
      <c r="J192" s="13" t="s">
        <v>578</v>
      </c>
      <c r="K192" s="34">
        <v>1</v>
      </c>
      <c r="L192" s="34">
        <v>1</v>
      </c>
      <c r="M192" s="34">
        <v>1</v>
      </c>
      <c r="N192" s="34"/>
      <c r="O192" s="34"/>
      <c r="P192" s="34"/>
      <c r="Q192" s="34" t="s">
        <v>579</v>
      </c>
      <c r="R192" s="3" t="s">
        <v>85</v>
      </c>
      <c r="S192" s="99">
        <v>57780</v>
      </c>
      <c r="T192" s="3" t="s">
        <v>188</v>
      </c>
      <c r="U192" s="13">
        <v>1</v>
      </c>
      <c r="V192" s="80">
        <f t="shared" si="33"/>
        <v>57780</v>
      </c>
      <c r="W192" s="34">
        <v>1</v>
      </c>
      <c r="X192" s="34"/>
      <c r="Y192" s="34" t="s">
        <v>37</v>
      </c>
      <c r="Z192" s="28" t="str">
        <f t="shared" si="38"/>
        <v xml:space="preserve">Khursheda Aknazarova </v>
      </c>
      <c r="AA192" s="28" t="str">
        <f t="shared" si="38"/>
        <v>93 9999262</v>
      </c>
      <c r="AB192" s="28" t="str">
        <f t="shared" si="38"/>
        <v>khursheda.aknazarova@undp.org</v>
      </c>
      <c r="AC192" s="28" t="str">
        <f t="shared" si="38"/>
        <v>5.05.2017</v>
      </c>
    </row>
    <row r="193" spans="2:29" ht="120" x14ac:dyDescent="0.25">
      <c r="B193" s="30">
        <v>114</v>
      </c>
      <c r="C193" s="13" t="s">
        <v>492</v>
      </c>
      <c r="D193" s="13"/>
      <c r="E193" s="15" t="s">
        <v>584</v>
      </c>
      <c r="F193" s="59" t="s">
        <v>580</v>
      </c>
      <c r="G193" s="58">
        <v>39661</v>
      </c>
      <c r="H193" s="58">
        <v>39722</v>
      </c>
      <c r="I193" s="59" t="s">
        <v>583</v>
      </c>
      <c r="J193" s="13" t="s">
        <v>582</v>
      </c>
      <c r="K193" s="34">
        <v>1</v>
      </c>
      <c r="L193" s="34">
        <v>1</v>
      </c>
      <c r="M193" s="34"/>
      <c r="N193" s="34"/>
      <c r="O193" s="34"/>
      <c r="P193" s="34"/>
      <c r="Q193" s="34" t="s">
        <v>581</v>
      </c>
      <c r="R193" s="3" t="s">
        <v>584</v>
      </c>
      <c r="S193" s="99">
        <v>75000</v>
      </c>
      <c r="T193" s="3" t="s">
        <v>188</v>
      </c>
      <c r="U193" s="13">
        <v>1</v>
      </c>
      <c r="V193" s="80">
        <f t="shared" si="33"/>
        <v>75000</v>
      </c>
      <c r="W193" s="34">
        <v>1</v>
      </c>
      <c r="X193" s="34"/>
      <c r="Y193" s="34" t="s">
        <v>37</v>
      </c>
      <c r="Z193" s="28" t="str">
        <f t="shared" si="38"/>
        <v xml:space="preserve">Khursheda Aknazarova </v>
      </c>
      <c r="AA193" s="28" t="str">
        <f t="shared" si="38"/>
        <v>93 9999262</v>
      </c>
      <c r="AB193" s="28" t="str">
        <f t="shared" si="38"/>
        <v>khursheda.aknazarova@undp.org</v>
      </c>
      <c r="AC193" s="28" t="str">
        <f t="shared" si="38"/>
        <v>5.05.2017</v>
      </c>
    </row>
    <row r="194" spans="2:29" ht="49.5" customHeight="1" x14ac:dyDescent="0.25">
      <c r="B194" s="30">
        <v>115</v>
      </c>
      <c r="C194" s="57" t="s">
        <v>201</v>
      </c>
      <c r="D194" s="57" t="s">
        <v>419</v>
      </c>
      <c r="E194" s="15" t="s">
        <v>419</v>
      </c>
      <c r="F194" s="59" t="s">
        <v>202</v>
      </c>
      <c r="G194" s="58">
        <v>42461</v>
      </c>
      <c r="H194" s="58">
        <v>44166</v>
      </c>
      <c r="I194" s="15" t="s">
        <v>419</v>
      </c>
      <c r="J194" s="13" t="s">
        <v>203</v>
      </c>
      <c r="K194" s="34"/>
      <c r="L194" s="34"/>
      <c r="M194" s="34"/>
      <c r="N194" s="34"/>
      <c r="O194" s="34"/>
      <c r="P194" s="34"/>
      <c r="Q194" s="34" t="s">
        <v>204</v>
      </c>
      <c r="R194" s="3" t="s">
        <v>419</v>
      </c>
      <c r="S194" s="99">
        <v>168439</v>
      </c>
      <c r="T194" s="3" t="s">
        <v>188</v>
      </c>
      <c r="U194" s="3">
        <v>1</v>
      </c>
      <c r="V194" s="80">
        <f t="shared" si="33"/>
        <v>168439</v>
      </c>
      <c r="W194" s="34"/>
      <c r="X194" s="34">
        <v>1</v>
      </c>
      <c r="Y194" s="34" t="s">
        <v>112</v>
      </c>
      <c r="Z194" s="28" t="s">
        <v>205</v>
      </c>
      <c r="AA194" s="28" t="s">
        <v>215</v>
      </c>
      <c r="AB194" s="28" t="s">
        <v>206</v>
      </c>
      <c r="AC194" s="28" t="s">
        <v>207</v>
      </c>
    </row>
    <row r="195" spans="2:29" ht="59.1" customHeight="1" x14ac:dyDescent="0.25">
      <c r="B195" s="30">
        <v>115</v>
      </c>
      <c r="C195" s="57" t="s">
        <v>201</v>
      </c>
      <c r="D195" s="57" t="s">
        <v>419</v>
      </c>
      <c r="E195" s="15" t="s">
        <v>418</v>
      </c>
      <c r="F195" s="59" t="s">
        <v>202</v>
      </c>
      <c r="G195" s="58">
        <v>42461</v>
      </c>
      <c r="H195" s="58">
        <v>44166</v>
      </c>
      <c r="I195" s="15" t="s">
        <v>418</v>
      </c>
      <c r="J195" s="13" t="s">
        <v>203</v>
      </c>
      <c r="K195" s="34">
        <v>1</v>
      </c>
      <c r="L195" s="34">
        <v>1</v>
      </c>
      <c r="M195" s="34"/>
      <c r="N195" s="34">
        <v>1</v>
      </c>
      <c r="O195" s="34"/>
      <c r="P195" s="34">
        <v>1</v>
      </c>
      <c r="Q195" s="34" t="s">
        <v>204</v>
      </c>
      <c r="R195" s="3" t="s">
        <v>418</v>
      </c>
      <c r="S195" s="99">
        <v>266325</v>
      </c>
      <c r="T195" s="3" t="s">
        <v>188</v>
      </c>
      <c r="U195" s="3">
        <v>1</v>
      </c>
      <c r="V195" s="80">
        <f t="shared" si="33"/>
        <v>266325</v>
      </c>
      <c r="W195" s="35"/>
      <c r="X195" s="34">
        <v>1</v>
      </c>
      <c r="Y195" s="34" t="s">
        <v>112</v>
      </c>
      <c r="Z195" s="28" t="s">
        <v>205</v>
      </c>
      <c r="AA195" s="28" t="s">
        <v>215</v>
      </c>
      <c r="AB195" s="28" t="s">
        <v>206</v>
      </c>
      <c r="AC195" s="28" t="s">
        <v>207</v>
      </c>
    </row>
    <row r="196" spans="2:29" ht="45" x14ac:dyDescent="0.25">
      <c r="B196" s="30">
        <v>116</v>
      </c>
      <c r="C196" s="3" t="s">
        <v>201</v>
      </c>
      <c r="D196" s="3"/>
      <c r="E196" s="3" t="s">
        <v>420</v>
      </c>
      <c r="F196" s="16" t="s">
        <v>604</v>
      </c>
      <c r="G196" s="56">
        <v>42217</v>
      </c>
      <c r="H196" s="56">
        <v>42278</v>
      </c>
      <c r="I196" s="16" t="s">
        <v>420</v>
      </c>
      <c r="J196" s="3" t="s">
        <v>208</v>
      </c>
      <c r="K196" s="33"/>
      <c r="L196" s="33"/>
      <c r="M196" s="33"/>
      <c r="N196" s="33">
        <v>1</v>
      </c>
      <c r="O196" s="33"/>
      <c r="P196" s="33"/>
      <c r="Q196" s="33" t="s">
        <v>209</v>
      </c>
      <c r="R196" s="3" t="s">
        <v>420</v>
      </c>
      <c r="S196" s="99">
        <v>292611</v>
      </c>
      <c r="T196" s="3" t="s">
        <v>188</v>
      </c>
      <c r="U196" s="3">
        <v>1</v>
      </c>
      <c r="V196" s="80">
        <f t="shared" si="33"/>
        <v>292611</v>
      </c>
      <c r="W196" s="33"/>
      <c r="X196" s="33">
        <v>1</v>
      </c>
      <c r="Y196" s="33" t="s">
        <v>37</v>
      </c>
      <c r="Z196" s="14" t="s">
        <v>205</v>
      </c>
      <c r="AA196" s="14" t="s">
        <v>215</v>
      </c>
      <c r="AB196" s="14" t="s">
        <v>206</v>
      </c>
      <c r="AC196" s="14" t="s">
        <v>207</v>
      </c>
    </row>
    <row r="197" spans="2:29" ht="114" customHeight="1" x14ac:dyDescent="0.25">
      <c r="B197" s="62">
        <v>117</v>
      </c>
      <c r="C197" s="15" t="s">
        <v>201</v>
      </c>
      <c r="D197" s="15"/>
      <c r="E197" s="3" t="s">
        <v>596</v>
      </c>
      <c r="F197" s="16" t="s">
        <v>605</v>
      </c>
      <c r="G197" s="56">
        <v>40452</v>
      </c>
      <c r="H197" s="56">
        <v>42460</v>
      </c>
      <c r="I197" s="33" t="s">
        <v>213</v>
      </c>
      <c r="J197" s="3" t="s">
        <v>210</v>
      </c>
      <c r="K197" s="33"/>
      <c r="L197" s="33"/>
      <c r="M197" s="33"/>
      <c r="N197" s="33">
        <v>1</v>
      </c>
      <c r="O197" s="33">
        <v>1</v>
      </c>
      <c r="P197" s="33"/>
      <c r="Q197" s="33" t="s">
        <v>211</v>
      </c>
      <c r="R197" s="3" t="s">
        <v>212</v>
      </c>
      <c r="S197" s="99">
        <v>1468637.27</v>
      </c>
      <c r="T197" s="3" t="s">
        <v>188</v>
      </c>
      <c r="U197" s="3">
        <v>1</v>
      </c>
      <c r="V197" s="80">
        <f t="shared" si="33"/>
        <v>1468637.27</v>
      </c>
      <c r="W197" s="33">
        <v>1</v>
      </c>
      <c r="X197" s="33"/>
      <c r="Y197" s="33" t="s">
        <v>214</v>
      </c>
      <c r="Z197" s="14" t="s">
        <v>205</v>
      </c>
      <c r="AA197" s="14" t="s">
        <v>215</v>
      </c>
      <c r="AB197" s="14" t="s">
        <v>206</v>
      </c>
      <c r="AC197" s="14" t="s">
        <v>207</v>
      </c>
    </row>
    <row r="198" spans="2:29" ht="60" x14ac:dyDescent="0.25">
      <c r="B198" s="30">
        <v>118</v>
      </c>
      <c r="C198" s="2" t="s">
        <v>573</v>
      </c>
      <c r="D198" s="3"/>
      <c r="E198" s="3" t="s">
        <v>217</v>
      </c>
      <c r="F198" s="33" t="s">
        <v>216</v>
      </c>
      <c r="G198" s="56">
        <v>42186</v>
      </c>
      <c r="H198" s="56">
        <v>42274</v>
      </c>
      <c r="I198" s="33" t="s">
        <v>217</v>
      </c>
      <c r="J198" s="3" t="s">
        <v>218</v>
      </c>
      <c r="K198" s="33"/>
      <c r="L198" s="33"/>
      <c r="M198" s="33"/>
      <c r="N198" s="33">
        <v>1</v>
      </c>
      <c r="O198" s="33"/>
      <c r="P198" s="33"/>
      <c r="Q198" s="33" t="s">
        <v>219</v>
      </c>
      <c r="R198" s="3" t="s">
        <v>220</v>
      </c>
      <c r="S198" s="99">
        <v>50000</v>
      </c>
      <c r="T198" s="3" t="s">
        <v>188</v>
      </c>
      <c r="U198" s="3">
        <v>1</v>
      </c>
      <c r="V198" s="80">
        <f t="shared" si="33"/>
        <v>50000</v>
      </c>
      <c r="W198" s="33">
        <v>1</v>
      </c>
      <c r="X198" s="33"/>
      <c r="Y198" s="33" t="s">
        <v>112</v>
      </c>
      <c r="Z198" s="14" t="s">
        <v>230</v>
      </c>
      <c r="AA198" s="14">
        <v>985808090</v>
      </c>
      <c r="AB198" s="14" t="s">
        <v>231</v>
      </c>
      <c r="AC198" s="14" t="s">
        <v>62</v>
      </c>
    </row>
    <row r="199" spans="2:29" ht="102" customHeight="1" x14ac:dyDescent="0.25">
      <c r="B199" s="30">
        <v>119</v>
      </c>
      <c r="C199" s="3" t="s">
        <v>574</v>
      </c>
      <c r="D199" s="3"/>
      <c r="E199" s="3" t="s">
        <v>217</v>
      </c>
      <c r="F199" s="33" t="s">
        <v>221</v>
      </c>
      <c r="G199" s="56">
        <v>42217</v>
      </c>
      <c r="H199" s="56">
        <v>42321</v>
      </c>
      <c r="I199" s="33" t="s">
        <v>222</v>
      </c>
      <c r="J199" s="3" t="s">
        <v>223</v>
      </c>
      <c r="K199" s="33"/>
      <c r="L199" s="33"/>
      <c r="M199" s="33"/>
      <c r="N199" s="33">
        <v>1</v>
      </c>
      <c r="O199" s="33"/>
      <c r="P199" s="33"/>
      <c r="Q199" s="33" t="s">
        <v>224</v>
      </c>
      <c r="R199" s="3" t="s">
        <v>225</v>
      </c>
      <c r="S199" s="99">
        <v>50000</v>
      </c>
      <c r="T199" s="3" t="s">
        <v>188</v>
      </c>
      <c r="U199" s="3">
        <v>1</v>
      </c>
      <c r="V199" s="80">
        <f t="shared" si="33"/>
        <v>50000</v>
      </c>
      <c r="W199" s="33">
        <v>1</v>
      </c>
      <c r="X199" s="33"/>
      <c r="Y199" s="33" t="s">
        <v>112</v>
      </c>
      <c r="Z199" s="14" t="s">
        <v>230</v>
      </c>
      <c r="AA199" s="14">
        <v>985808090</v>
      </c>
      <c r="AB199" s="14" t="s">
        <v>231</v>
      </c>
      <c r="AC199" s="14" t="s">
        <v>62</v>
      </c>
    </row>
    <row r="200" spans="2:29" ht="125.1" customHeight="1" x14ac:dyDescent="0.25">
      <c r="B200" s="30">
        <v>120</v>
      </c>
      <c r="C200" s="2" t="s">
        <v>573</v>
      </c>
      <c r="D200" s="3"/>
      <c r="E200" s="3" t="s">
        <v>217</v>
      </c>
      <c r="F200" s="33" t="s">
        <v>226</v>
      </c>
      <c r="G200" s="56">
        <v>42339</v>
      </c>
      <c r="H200" s="56">
        <v>42460</v>
      </c>
      <c r="I200" s="33" t="s">
        <v>222</v>
      </c>
      <c r="J200" s="3" t="s">
        <v>227</v>
      </c>
      <c r="K200" s="33"/>
      <c r="L200" s="33"/>
      <c r="M200" s="33"/>
      <c r="N200" s="33">
        <v>1</v>
      </c>
      <c r="O200" s="33"/>
      <c r="P200" s="33"/>
      <c r="Q200" s="33" t="s">
        <v>228</v>
      </c>
      <c r="R200" s="3" t="s">
        <v>229</v>
      </c>
      <c r="S200" s="99">
        <v>100000</v>
      </c>
      <c r="T200" s="3" t="s">
        <v>188</v>
      </c>
      <c r="U200" s="3">
        <v>1</v>
      </c>
      <c r="V200" s="80">
        <f t="shared" si="33"/>
        <v>100000</v>
      </c>
      <c r="W200" s="33">
        <v>1</v>
      </c>
      <c r="X200" s="33"/>
      <c r="Y200" s="33" t="s">
        <v>112</v>
      </c>
      <c r="Z200" s="14" t="s">
        <v>230</v>
      </c>
      <c r="AA200" s="14">
        <v>985808090</v>
      </c>
      <c r="AB200" s="14" t="s">
        <v>231</v>
      </c>
      <c r="AC200" s="14" t="s">
        <v>62</v>
      </c>
    </row>
    <row r="201" spans="2:29" ht="90" customHeight="1" x14ac:dyDescent="0.25">
      <c r="B201" s="30">
        <v>121</v>
      </c>
      <c r="C201" s="3" t="s">
        <v>608</v>
      </c>
      <c r="D201" s="3" t="s">
        <v>607</v>
      </c>
      <c r="E201" s="3" t="s">
        <v>232</v>
      </c>
      <c r="F201" s="33" t="s">
        <v>233</v>
      </c>
      <c r="G201" s="56">
        <v>42856</v>
      </c>
      <c r="H201" s="56">
        <v>45231</v>
      </c>
      <c r="I201" s="33" t="s">
        <v>234</v>
      </c>
      <c r="J201" s="3" t="s">
        <v>235</v>
      </c>
      <c r="K201" s="33">
        <v>1</v>
      </c>
      <c r="L201" s="33">
        <v>1</v>
      </c>
      <c r="M201" s="33"/>
      <c r="N201" s="33"/>
      <c r="O201" s="33">
        <v>1</v>
      </c>
      <c r="P201" s="33">
        <v>1</v>
      </c>
      <c r="Q201" s="33" t="s">
        <v>236</v>
      </c>
      <c r="R201" s="3" t="s">
        <v>237</v>
      </c>
      <c r="S201" s="99">
        <v>50000000</v>
      </c>
      <c r="T201" s="3" t="s">
        <v>188</v>
      </c>
      <c r="U201" s="3">
        <v>1</v>
      </c>
      <c r="V201" s="80">
        <f t="shared" ref="V201:V215" si="39">+U201*S201</f>
        <v>50000000</v>
      </c>
      <c r="W201" s="33"/>
      <c r="X201" s="33">
        <v>1</v>
      </c>
      <c r="Y201" s="33" t="s">
        <v>112</v>
      </c>
      <c r="Z201" s="14" t="s">
        <v>238</v>
      </c>
      <c r="AA201" s="14" t="s">
        <v>239</v>
      </c>
      <c r="AB201" s="14" t="s">
        <v>240</v>
      </c>
      <c r="AC201" s="14" t="s">
        <v>38</v>
      </c>
    </row>
    <row r="202" spans="2:29" s="162" customFormat="1" ht="99" customHeight="1" x14ac:dyDescent="0.25">
      <c r="B202" s="165">
        <v>122</v>
      </c>
      <c r="C202" s="163" t="s">
        <v>651</v>
      </c>
      <c r="D202" s="163"/>
      <c r="E202" s="163" t="s">
        <v>654</v>
      </c>
      <c r="F202" s="166" t="s">
        <v>652</v>
      </c>
      <c r="G202" s="167">
        <v>37591</v>
      </c>
      <c r="H202" s="167">
        <v>40452</v>
      </c>
      <c r="I202" s="166" t="s">
        <v>653</v>
      </c>
      <c r="J202" s="163" t="s">
        <v>655</v>
      </c>
      <c r="K202" s="166">
        <v>1</v>
      </c>
      <c r="L202" s="166">
        <v>1</v>
      </c>
      <c r="M202" s="166"/>
      <c r="N202" s="166"/>
      <c r="O202" s="166">
        <v>1</v>
      </c>
      <c r="P202" s="166">
        <v>1</v>
      </c>
      <c r="Q202" s="166" t="s">
        <v>656</v>
      </c>
      <c r="R202" s="163" t="s">
        <v>657</v>
      </c>
      <c r="S202" s="170">
        <v>35000000</v>
      </c>
      <c r="T202" s="163" t="s">
        <v>188</v>
      </c>
      <c r="U202" s="163">
        <v>1</v>
      </c>
      <c r="V202" s="169">
        <f t="shared" si="39"/>
        <v>35000000</v>
      </c>
      <c r="W202" s="166">
        <v>1</v>
      </c>
      <c r="X202" s="166"/>
      <c r="Y202" s="166" t="s">
        <v>112</v>
      </c>
      <c r="Z202" s="164" t="s">
        <v>648</v>
      </c>
      <c r="AA202" s="164">
        <v>2210558</v>
      </c>
      <c r="AB202" s="164" t="s">
        <v>649</v>
      </c>
      <c r="AC202" s="164" t="s">
        <v>650</v>
      </c>
    </row>
    <row r="203" spans="2:29" s="162" customFormat="1" ht="98.25" customHeight="1" x14ac:dyDescent="0.25">
      <c r="B203" s="165">
        <v>123</v>
      </c>
      <c r="C203" s="163" t="s">
        <v>651</v>
      </c>
      <c r="D203" s="163"/>
      <c r="E203" s="163" t="s">
        <v>654</v>
      </c>
      <c r="F203" s="166" t="s">
        <v>658</v>
      </c>
      <c r="G203" s="167">
        <v>38322</v>
      </c>
      <c r="H203" s="167">
        <v>40756</v>
      </c>
      <c r="I203" s="166" t="s">
        <v>653</v>
      </c>
      <c r="J203" s="163" t="s">
        <v>659</v>
      </c>
      <c r="K203" s="166">
        <v>1</v>
      </c>
      <c r="L203" s="166">
        <v>1</v>
      </c>
      <c r="M203" s="166"/>
      <c r="N203" s="166"/>
      <c r="O203" s="166">
        <v>1</v>
      </c>
      <c r="P203" s="166">
        <v>1</v>
      </c>
      <c r="Q203" s="166" t="s">
        <v>660</v>
      </c>
      <c r="R203" s="163" t="s">
        <v>661</v>
      </c>
      <c r="S203" s="170">
        <v>22700000</v>
      </c>
      <c r="T203" s="163" t="s">
        <v>188</v>
      </c>
      <c r="U203" s="163">
        <v>1</v>
      </c>
      <c r="V203" s="169">
        <f t="shared" si="39"/>
        <v>22700000</v>
      </c>
      <c r="W203" s="166">
        <v>1</v>
      </c>
      <c r="X203" s="166"/>
      <c r="Y203" s="166" t="s">
        <v>112</v>
      </c>
      <c r="Z203" s="164" t="s">
        <v>648</v>
      </c>
      <c r="AA203" s="164">
        <v>2210558</v>
      </c>
      <c r="AB203" s="164" t="s">
        <v>649</v>
      </c>
      <c r="AC203" s="164" t="s">
        <v>650</v>
      </c>
    </row>
    <row r="204" spans="2:29" s="162" customFormat="1" ht="121.5" customHeight="1" x14ac:dyDescent="0.25">
      <c r="B204" s="165">
        <v>124</v>
      </c>
      <c r="C204" s="163" t="s">
        <v>651</v>
      </c>
      <c r="D204" s="163"/>
      <c r="E204" s="163" t="s">
        <v>654</v>
      </c>
      <c r="F204" s="166" t="s">
        <v>662</v>
      </c>
      <c r="G204" s="167">
        <v>39356</v>
      </c>
      <c r="H204" s="167">
        <v>41853</v>
      </c>
      <c r="I204" s="166" t="s">
        <v>653</v>
      </c>
      <c r="J204" s="163" t="s">
        <v>663</v>
      </c>
      <c r="K204" s="166">
        <v>1</v>
      </c>
      <c r="L204" s="166">
        <v>1</v>
      </c>
      <c r="M204" s="166">
        <v>1</v>
      </c>
      <c r="N204" s="166"/>
      <c r="O204" s="166">
        <v>1</v>
      </c>
      <c r="P204" s="166">
        <v>1</v>
      </c>
      <c r="Q204" s="166" t="s">
        <v>664</v>
      </c>
      <c r="R204" s="163" t="s">
        <v>665</v>
      </c>
      <c r="S204" s="170">
        <v>22000000</v>
      </c>
      <c r="T204" s="163" t="s">
        <v>188</v>
      </c>
      <c r="U204" s="163">
        <v>1</v>
      </c>
      <c r="V204" s="169">
        <f t="shared" si="39"/>
        <v>22000000</v>
      </c>
      <c r="W204" s="166">
        <v>1</v>
      </c>
      <c r="X204" s="166"/>
      <c r="Y204" s="166" t="s">
        <v>112</v>
      </c>
      <c r="Z204" s="164" t="s">
        <v>648</v>
      </c>
      <c r="AA204" s="164">
        <v>2210558</v>
      </c>
      <c r="AB204" s="164" t="s">
        <v>649</v>
      </c>
      <c r="AC204" s="164" t="s">
        <v>650</v>
      </c>
    </row>
    <row r="205" spans="2:29" ht="64.5" customHeight="1" x14ac:dyDescent="0.25">
      <c r="B205" s="30">
        <v>125</v>
      </c>
      <c r="C205" s="3" t="s">
        <v>615</v>
      </c>
      <c r="D205" s="3"/>
      <c r="E205" s="3" t="s">
        <v>616</v>
      </c>
      <c r="F205" s="33" t="s">
        <v>613</v>
      </c>
      <c r="G205" s="56">
        <v>39022</v>
      </c>
      <c r="H205" s="56">
        <v>39326</v>
      </c>
      <c r="I205" s="33" t="s">
        <v>618</v>
      </c>
      <c r="J205" s="3" t="s">
        <v>614</v>
      </c>
      <c r="K205" s="33"/>
      <c r="L205" s="33"/>
      <c r="M205" s="33"/>
      <c r="N205" s="33"/>
      <c r="O205" s="33"/>
      <c r="P205" s="33">
        <v>1</v>
      </c>
      <c r="Q205" s="33" t="s">
        <v>617</v>
      </c>
      <c r="R205" s="3" t="s">
        <v>616</v>
      </c>
      <c r="S205" s="99">
        <v>150000</v>
      </c>
      <c r="T205" s="3" t="s">
        <v>188</v>
      </c>
      <c r="U205" s="3">
        <v>1</v>
      </c>
      <c r="V205" s="80">
        <f t="shared" si="39"/>
        <v>150000</v>
      </c>
      <c r="W205" s="33">
        <v>1</v>
      </c>
      <c r="X205" s="33"/>
      <c r="Y205" s="33" t="s">
        <v>112</v>
      </c>
      <c r="Z205" s="14" t="s">
        <v>619</v>
      </c>
      <c r="AA205" s="14">
        <v>935083000</v>
      </c>
      <c r="AB205" s="20" t="s">
        <v>620</v>
      </c>
      <c r="AC205" s="14" t="s">
        <v>621</v>
      </c>
    </row>
    <row r="206" spans="2:29" ht="64.5" customHeight="1" x14ac:dyDescent="0.25">
      <c r="B206" s="30">
        <v>125</v>
      </c>
      <c r="C206" s="3" t="s">
        <v>615</v>
      </c>
      <c r="D206" s="3"/>
      <c r="E206" s="3" t="s">
        <v>615</v>
      </c>
      <c r="F206" s="33" t="s">
        <v>613</v>
      </c>
      <c r="G206" s="56">
        <v>39022</v>
      </c>
      <c r="H206" s="56">
        <v>39326</v>
      </c>
      <c r="I206" s="33" t="s">
        <v>615</v>
      </c>
      <c r="J206" s="3" t="s">
        <v>614</v>
      </c>
      <c r="K206" s="33"/>
      <c r="L206" s="33"/>
      <c r="M206" s="33"/>
      <c r="N206" s="33"/>
      <c r="O206" s="33"/>
      <c r="P206" s="33"/>
      <c r="Q206" s="33" t="s">
        <v>617</v>
      </c>
      <c r="R206" s="3" t="s">
        <v>615</v>
      </c>
      <c r="S206" s="99">
        <v>50000</v>
      </c>
      <c r="T206" s="3" t="s">
        <v>188</v>
      </c>
      <c r="U206" s="3">
        <v>1</v>
      </c>
      <c r="V206" s="80">
        <f t="shared" si="39"/>
        <v>50000</v>
      </c>
      <c r="W206" s="33"/>
      <c r="X206" s="33"/>
      <c r="Y206" s="33" t="s">
        <v>112</v>
      </c>
      <c r="Z206" s="14" t="s">
        <v>619</v>
      </c>
      <c r="AA206" s="14">
        <v>935083000</v>
      </c>
      <c r="AB206" s="20" t="s">
        <v>620</v>
      </c>
      <c r="AC206" s="14" t="s">
        <v>621</v>
      </c>
    </row>
    <row r="207" spans="2:29" ht="78.75" customHeight="1" x14ac:dyDescent="0.25">
      <c r="B207" s="30">
        <v>126</v>
      </c>
      <c r="C207" s="3" t="s">
        <v>615</v>
      </c>
      <c r="D207" s="3"/>
      <c r="E207" s="3" t="s">
        <v>503</v>
      </c>
      <c r="F207" s="33" t="s">
        <v>622</v>
      </c>
      <c r="G207" s="56">
        <v>39203</v>
      </c>
      <c r="H207" s="56">
        <v>39387</v>
      </c>
      <c r="I207" s="33" t="s">
        <v>503</v>
      </c>
      <c r="J207" s="3" t="s">
        <v>623</v>
      </c>
      <c r="K207" s="33">
        <v>1</v>
      </c>
      <c r="L207" s="33">
        <v>1</v>
      </c>
      <c r="M207" s="33"/>
      <c r="N207" s="33"/>
      <c r="O207" s="33"/>
      <c r="P207" s="33"/>
      <c r="Q207" s="33" t="s">
        <v>617</v>
      </c>
      <c r="R207" s="3" t="s">
        <v>503</v>
      </c>
      <c r="S207" s="99">
        <v>60848</v>
      </c>
      <c r="T207" s="3" t="s">
        <v>188</v>
      </c>
      <c r="U207" s="3">
        <v>1</v>
      </c>
      <c r="V207" s="80">
        <f t="shared" si="39"/>
        <v>60848</v>
      </c>
      <c r="W207" s="33"/>
      <c r="X207" s="33">
        <v>1</v>
      </c>
      <c r="Y207" s="33" t="s">
        <v>624</v>
      </c>
      <c r="Z207" s="14" t="s">
        <v>619</v>
      </c>
      <c r="AA207" s="14">
        <v>935083000</v>
      </c>
      <c r="AB207" s="20" t="s">
        <v>620</v>
      </c>
      <c r="AC207" s="14" t="s">
        <v>621</v>
      </c>
    </row>
    <row r="208" spans="2:29" ht="64.5" customHeight="1" x14ac:dyDescent="0.25">
      <c r="B208" s="30">
        <v>127</v>
      </c>
      <c r="C208" s="3" t="s">
        <v>626</v>
      </c>
      <c r="D208" s="3"/>
      <c r="E208" s="3" t="s">
        <v>626</v>
      </c>
      <c r="F208" s="33" t="s">
        <v>625</v>
      </c>
      <c r="G208" s="56">
        <v>39203</v>
      </c>
      <c r="H208" s="56">
        <v>39753</v>
      </c>
      <c r="I208" s="33" t="s">
        <v>626</v>
      </c>
      <c r="J208" s="3" t="s">
        <v>627</v>
      </c>
      <c r="K208" s="33">
        <v>1</v>
      </c>
      <c r="L208" s="33"/>
      <c r="M208" s="33"/>
      <c r="N208" s="33"/>
      <c r="O208" s="33"/>
      <c r="P208" s="33"/>
      <c r="Q208" s="33" t="s">
        <v>628</v>
      </c>
      <c r="R208" s="3" t="s">
        <v>626</v>
      </c>
      <c r="S208" s="99">
        <v>250000</v>
      </c>
      <c r="T208" s="3" t="s">
        <v>188</v>
      </c>
      <c r="U208" s="3">
        <v>1</v>
      </c>
      <c r="V208" s="80">
        <f t="shared" si="39"/>
        <v>250000</v>
      </c>
      <c r="W208" s="33"/>
      <c r="X208" s="33">
        <v>1</v>
      </c>
      <c r="Y208" s="33" t="s">
        <v>112</v>
      </c>
      <c r="Z208" s="14" t="s">
        <v>619</v>
      </c>
      <c r="AA208" s="14">
        <v>935083000</v>
      </c>
      <c r="AB208" s="20" t="s">
        <v>620</v>
      </c>
      <c r="AC208" s="14" t="s">
        <v>621</v>
      </c>
    </row>
    <row r="209" spans="2:29" ht="64.5" customHeight="1" x14ac:dyDescent="0.25">
      <c r="B209" s="30">
        <v>128</v>
      </c>
      <c r="C209" s="3" t="s">
        <v>626</v>
      </c>
      <c r="D209" s="3"/>
      <c r="E209" s="3" t="s">
        <v>630</v>
      </c>
      <c r="F209" s="33" t="s">
        <v>629</v>
      </c>
      <c r="G209" s="56">
        <v>40210</v>
      </c>
      <c r="H209" s="56">
        <v>40391</v>
      </c>
      <c r="I209" s="33" t="s">
        <v>630</v>
      </c>
      <c r="J209" s="3" t="s">
        <v>632</v>
      </c>
      <c r="K209" s="33">
        <v>1</v>
      </c>
      <c r="L209" s="33"/>
      <c r="M209" s="33"/>
      <c r="N209" s="33"/>
      <c r="O209" s="33">
        <v>1</v>
      </c>
      <c r="P209" s="33">
        <v>1</v>
      </c>
      <c r="Q209" s="33" t="s">
        <v>631</v>
      </c>
      <c r="R209" s="3" t="s">
        <v>630</v>
      </c>
      <c r="S209" s="99">
        <v>110000</v>
      </c>
      <c r="T209" s="3" t="s">
        <v>188</v>
      </c>
      <c r="U209" s="3">
        <v>1</v>
      </c>
      <c r="V209" s="80">
        <f t="shared" si="39"/>
        <v>110000</v>
      </c>
      <c r="W209" s="33"/>
      <c r="X209" s="33">
        <v>1</v>
      </c>
      <c r="Y209" s="33" t="s">
        <v>112</v>
      </c>
      <c r="Z209" s="14" t="s">
        <v>619</v>
      </c>
      <c r="AA209" s="14">
        <v>935083000</v>
      </c>
      <c r="AB209" s="20" t="s">
        <v>620</v>
      </c>
      <c r="AC209" s="14" t="s">
        <v>621</v>
      </c>
    </row>
    <row r="210" spans="2:29" ht="64.5" customHeight="1" x14ac:dyDescent="0.25">
      <c r="B210" s="30">
        <v>129</v>
      </c>
      <c r="C210" s="3" t="s">
        <v>626</v>
      </c>
      <c r="D210" s="3"/>
      <c r="E210" s="164" t="s">
        <v>635</v>
      </c>
      <c r="F210" s="33" t="s">
        <v>633</v>
      </c>
      <c r="G210" s="56">
        <v>41640</v>
      </c>
      <c r="H210" s="56" t="s">
        <v>634</v>
      </c>
      <c r="I210" s="33" t="s">
        <v>635</v>
      </c>
      <c r="J210" s="3" t="s">
        <v>636</v>
      </c>
      <c r="K210" s="33">
        <v>1</v>
      </c>
      <c r="L210" s="33">
        <v>1</v>
      </c>
      <c r="M210" s="33"/>
      <c r="N210" s="33"/>
      <c r="O210" s="33"/>
      <c r="P210" s="33"/>
      <c r="Q210" s="33" t="s">
        <v>637</v>
      </c>
      <c r="R210" s="3" t="s">
        <v>635</v>
      </c>
      <c r="S210" s="99">
        <v>90000</v>
      </c>
      <c r="T210" s="3" t="s">
        <v>188</v>
      </c>
      <c r="U210" s="3">
        <v>1</v>
      </c>
      <c r="V210" s="80">
        <f t="shared" si="39"/>
        <v>90000</v>
      </c>
      <c r="W210" s="33"/>
      <c r="X210" s="33">
        <v>1</v>
      </c>
      <c r="Y210" s="33" t="s">
        <v>112</v>
      </c>
      <c r="Z210" s="14" t="s">
        <v>619</v>
      </c>
      <c r="AA210" s="14">
        <v>935083000</v>
      </c>
      <c r="AB210" s="20" t="s">
        <v>620</v>
      </c>
      <c r="AC210" s="14" t="s">
        <v>621</v>
      </c>
    </row>
    <row r="211" spans="2:29" ht="120" x14ac:dyDescent="0.25">
      <c r="B211" s="30">
        <v>130</v>
      </c>
      <c r="C211" s="3" t="s">
        <v>232</v>
      </c>
      <c r="D211" s="3"/>
      <c r="E211" s="3" t="s">
        <v>247</v>
      </c>
      <c r="F211" s="33" t="s">
        <v>242</v>
      </c>
      <c r="G211" s="56">
        <v>42705</v>
      </c>
      <c r="H211" s="56">
        <v>43038</v>
      </c>
      <c r="I211" s="33" t="s">
        <v>244</v>
      </c>
      <c r="J211" s="3" t="s">
        <v>243</v>
      </c>
      <c r="K211" s="33">
        <v>1</v>
      </c>
      <c r="L211" s="33">
        <v>1</v>
      </c>
      <c r="M211" s="33"/>
      <c r="N211" s="33"/>
      <c r="O211" s="33"/>
      <c r="P211" s="33" t="s">
        <v>245</v>
      </c>
      <c r="Q211" s="33" t="s">
        <v>246</v>
      </c>
      <c r="R211" s="3" t="s">
        <v>247</v>
      </c>
      <c r="S211" s="99">
        <v>345000</v>
      </c>
      <c r="T211" s="3" t="s">
        <v>188</v>
      </c>
      <c r="U211" s="3">
        <v>1</v>
      </c>
      <c r="V211" s="80">
        <f t="shared" si="39"/>
        <v>345000</v>
      </c>
      <c r="W211" s="33"/>
      <c r="X211" s="33">
        <v>1</v>
      </c>
      <c r="Y211" s="33" t="s">
        <v>248</v>
      </c>
      <c r="Z211" s="14" t="s">
        <v>238</v>
      </c>
      <c r="AA211" s="14" t="s">
        <v>239</v>
      </c>
      <c r="AB211" s="14" t="s">
        <v>240</v>
      </c>
      <c r="AC211" s="14" t="s">
        <v>241</v>
      </c>
    </row>
    <row r="212" spans="2:29" ht="143.25" customHeight="1" x14ac:dyDescent="0.25">
      <c r="B212" s="30">
        <v>131</v>
      </c>
      <c r="C212" s="3" t="s">
        <v>232</v>
      </c>
      <c r="D212" s="3"/>
      <c r="E212" s="3" t="s">
        <v>250</v>
      </c>
      <c r="F212" s="33" t="s">
        <v>249</v>
      </c>
      <c r="G212" s="56">
        <v>42614</v>
      </c>
      <c r="H212" s="56">
        <v>42881</v>
      </c>
      <c r="I212" s="33" t="s">
        <v>250</v>
      </c>
      <c r="J212" s="3" t="s">
        <v>251</v>
      </c>
      <c r="K212" s="33">
        <v>1</v>
      </c>
      <c r="L212" s="33"/>
      <c r="M212" s="33"/>
      <c r="N212" s="33"/>
      <c r="O212" s="33"/>
      <c r="P212" s="33">
        <v>1</v>
      </c>
      <c r="Q212" s="33" t="s">
        <v>252</v>
      </c>
      <c r="R212" s="3" t="s">
        <v>250</v>
      </c>
      <c r="S212" s="99">
        <v>330000</v>
      </c>
      <c r="T212" s="3" t="s">
        <v>188</v>
      </c>
      <c r="U212" s="3">
        <v>1</v>
      </c>
      <c r="V212" s="80">
        <f t="shared" si="39"/>
        <v>330000</v>
      </c>
      <c r="W212" s="33"/>
      <c r="X212" s="33">
        <v>1</v>
      </c>
      <c r="Y212" s="33" t="s">
        <v>248</v>
      </c>
      <c r="Z212" s="14" t="s">
        <v>238</v>
      </c>
      <c r="AA212" s="14" t="s">
        <v>239</v>
      </c>
      <c r="AB212" s="14" t="s">
        <v>240</v>
      </c>
      <c r="AC212" s="14" t="s">
        <v>241</v>
      </c>
    </row>
    <row r="213" spans="2:29" ht="87.95" customHeight="1" x14ac:dyDescent="0.25">
      <c r="B213" s="30">
        <v>132</v>
      </c>
      <c r="C213" s="15" t="s">
        <v>256</v>
      </c>
      <c r="D213" s="15" t="s">
        <v>575</v>
      </c>
      <c r="E213" s="15" t="s">
        <v>232</v>
      </c>
      <c r="F213" s="16" t="s">
        <v>253</v>
      </c>
      <c r="G213" s="56">
        <v>40788</v>
      </c>
      <c r="H213" s="56">
        <v>43281</v>
      </c>
      <c r="I213" s="16" t="s">
        <v>258</v>
      </c>
      <c r="J213" s="3" t="s">
        <v>254</v>
      </c>
      <c r="K213" s="33"/>
      <c r="L213" s="33"/>
      <c r="M213" s="34"/>
      <c r="N213" s="34"/>
      <c r="O213" s="34"/>
      <c r="P213" s="34"/>
      <c r="Q213" s="34" t="s">
        <v>255</v>
      </c>
      <c r="R213" s="3" t="s">
        <v>257</v>
      </c>
      <c r="S213" s="99">
        <v>6000000</v>
      </c>
      <c r="T213" s="3" t="s">
        <v>188</v>
      </c>
      <c r="U213" s="3">
        <v>1</v>
      </c>
      <c r="V213" s="80">
        <f t="shared" si="39"/>
        <v>6000000</v>
      </c>
      <c r="W213" s="33"/>
      <c r="X213" s="34">
        <v>1</v>
      </c>
      <c r="Y213" s="34" t="s">
        <v>112</v>
      </c>
      <c r="Z213" s="28" t="s">
        <v>238</v>
      </c>
      <c r="AA213" s="28" t="s">
        <v>239</v>
      </c>
      <c r="AB213" s="28" t="s">
        <v>240</v>
      </c>
      <c r="AC213" s="28" t="s">
        <v>241</v>
      </c>
    </row>
    <row r="214" spans="2:29" ht="81.95" customHeight="1" x14ac:dyDescent="0.25">
      <c r="B214" s="30">
        <v>133</v>
      </c>
      <c r="C214" s="15" t="s">
        <v>256</v>
      </c>
      <c r="D214" s="15" t="s">
        <v>575</v>
      </c>
      <c r="E214" s="15" t="s">
        <v>256</v>
      </c>
      <c r="F214" s="16" t="s">
        <v>253</v>
      </c>
      <c r="G214" s="56">
        <v>40787</v>
      </c>
      <c r="H214" s="56">
        <v>43281</v>
      </c>
      <c r="I214" s="16" t="s">
        <v>258</v>
      </c>
      <c r="J214" s="3" t="s">
        <v>254</v>
      </c>
      <c r="K214" s="33"/>
      <c r="L214" s="33">
        <v>1</v>
      </c>
      <c r="M214" s="34">
        <v>1</v>
      </c>
      <c r="N214" s="34"/>
      <c r="O214" s="34"/>
      <c r="P214" s="34"/>
      <c r="Q214" s="34" t="s">
        <v>255</v>
      </c>
      <c r="R214" s="3" t="s">
        <v>256</v>
      </c>
      <c r="S214" s="99">
        <v>7000000</v>
      </c>
      <c r="T214" s="3" t="s">
        <v>188</v>
      </c>
      <c r="U214" s="18">
        <v>1</v>
      </c>
      <c r="V214" s="80">
        <f t="shared" si="39"/>
        <v>7000000</v>
      </c>
      <c r="W214" s="35"/>
      <c r="X214" s="34">
        <v>1</v>
      </c>
      <c r="Y214" s="34" t="s">
        <v>112</v>
      </c>
      <c r="Z214" s="28" t="s">
        <v>238</v>
      </c>
      <c r="AA214" s="28" t="s">
        <v>239</v>
      </c>
      <c r="AB214" s="28" t="s">
        <v>240</v>
      </c>
      <c r="AC214" s="28" t="s">
        <v>241</v>
      </c>
    </row>
    <row r="215" spans="2:29" ht="60" x14ac:dyDescent="0.25">
      <c r="B215" s="30">
        <v>134</v>
      </c>
      <c r="C215" s="3" t="s">
        <v>232</v>
      </c>
      <c r="D215" s="3"/>
      <c r="E215" s="3" t="s">
        <v>250</v>
      </c>
      <c r="F215" s="33" t="s">
        <v>259</v>
      </c>
      <c r="G215" s="56">
        <v>43009</v>
      </c>
      <c r="H215" s="56">
        <v>42856</v>
      </c>
      <c r="I215" s="33" t="s">
        <v>260</v>
      </c>
      <c r="J215" s="3" t="s">
        <v>261</v>
      </c>
      <c r="K215" s="33"/>
      <c r="L215" s="33">
        <v>1</v>
      </c>
      <c r="M215" s="33">
        <v>1</v>
      </c>
      <c r="N215" s="33"/>
      <c r="O215" s="33"/>
      <c r="P215" s="33"/>
      <c r="Q215" s="33" t="s">
        <v>262</v>
      </c>
      <c r="R215" s="3" t="s">
        <v>250</v>
      </c>
      <c r="S215" s="99">
        <v>70000</v>
      </c>
      <c r="T215" s="15" t="s">
        <v>188</v>
      </c>
      <c r="U215" s="15">
        <v>1</v>
      </c>
      <c r="V215" s="80">
        <f t="shared" si="39"/>
        <v>70000</v>
      </c>
      <c r="W215" s="33"/>
      <c r="X215" s="33">
        <v>1</v>
      </c>
      <c r="Y215" s="33" t="s">
        <v>112</v>
      </c>
      <c r="Z215" s="14" t="s">
        <v>238</v>
      </c>
      <c r="AA215" s="14" t="s">
        <v>239</v>
      </c>
      <c r="AB215" s="14" t="s">
        <v>240</v>
      </c>
      <c r="AC215" s="14" t="s">
        <v>241</v>
      </c>
    </row>
    <row r="216" spans="2:29" x14ac:dyDescent="0.25">
      <c r="B216" s="30" t="s">
        <v>588</v>
      </c>
      <c r="C216" s="3"/>
      <c r="D216" s="3"/>
      <c r="E216" s="3"/>
      <c r="F216" s="33"/>
      <c r="G216" s="56"/>
      <c r="H216" s="56"/>
      <c r="I216" s="33"/>
      <c r="J216" s="3"/>
      <c r="K216" s="16">
        <f>SUM(K5:K215)</f>
        <v>91</v>
      </c>
      <c r="L216" s="16">
        <f>SUM(L5:L215)</f>
        <v>82</v>
      </c>
      <c r="M216" s="33">
        <f>SUM(M5:M215)</f>
        <v>32</v>
      </c>
      <c r="N216" s="33">
        <f>SUM(N5:N215)</f>
        <v>36</v>
      </c>
      <c r="O216" s="33">
        <f>SUM(O5:O215)</f>
        <v>15</v>
      </c>
      <c r="P216" s="33">
        <f>SUM(P5:P215)</f>
        <v>19</v>
      </c>
      <c r="Q216" s="33"/>
      <c r="R216" s="3"/>
      <c r="S216" s="99"/>
      <c r="T216" s="3"/>
      <c r="U216" s="3"/>
      <c r="V216" s="79">
        <f>SUM(V5:V215)</f>
        <v>218384157.92365795</v>
      </c>
      <c r="W216" s="33"/>
      <c r="X216" s="33"/>
      <c r="Y216" s="33"/>
      <c r="Z216" s="14"/>
      <c r="AA216" s="14"/>
      <c r="AB216" s="14"/>
      <c r="AC216" s="14"/>
    </row>
    <row r="217" spans="2:29" ht="31.5" customHeight="1" x14ac:dyDescent="0.25">
      <c r="B217" s="30"/>
      <c r="C217" s="3"/>
      <c r="D217" s="3"/>
      <c r="E217" s="3"/>
      <c r="F217" s="33"/>
      <c r="G217" s="56"/>
      <c r="H217" s="56"/>
      <c r="I217" s="33"/>
      <c r="J217" s="3" t="s">
        <v>589</v>
      </c>
      <c r="K217" s="46">
        <f>+K216/B215</f>
        <v>0.67910447761194026</v>
      </c>
      <c r="L217" s="46">
        <f>+L216/B215</f>
        <v>0.61194029850746268</v>
      </c>
      <c r="M217" s="46">
        <f>+M216/B215</f>
        <v>0.23880597014925373</v>
      </c>
      <c r="N217" s="46">
        <f>+N216/B215</f>
        <v>0.26865671641791045</v>
      </c>
      <c r="O217" s="46">
        <f>+O216/B215</f>
        <v>0.11194029850746269</v>
      </c>
      <c r="P217" s="46">
        <f>+P216/B215</f>
        <v>0.1417910447761194</v>
      </c>
      <c r="Q217" s="33"/>
      <c r="R217" s="3"/>
      <c r="S217" s="99"/>
      <c r="T217" s="3"/>
      <c r="U217" s="3"/>
      <c r="V217" s="3"/>
      <c r="W217" s="33"/>
      <c r="X217" s="33"/>
      <c r="Y217" s="33"/>
      <c r="Z217" s="14"/>
      <c r="AA217" s="14"/>
      <c r="AB217" s="14"/>
      <c r="AC217" s="14"/>
    </row>
    <row r="218" spans="2:29" s="73" customFormat="1" x14ac:dyDescent="0.25">
      <c r="B218" s="68"/>
      <c r="C218" s="67"/>
      <c r="D218" s="67"/>
      <c r="E218" s="67"/>
      <c r="F218" s="69"/>
      <c r="G218" s="70"/>
      <c r="H218" s="70"/>
      <c r="I218" s="69"/>
      <c r="J218" s="67"/>
      <c r="K218" s="69"/>
      <c r="L218" s="69"/>
      <c r="M218" s="69"/>
      <c r="N218" s="69"/>
      <c r="O218" s="69"/>
      <c r="P218" s="69"/>
      <c r="Q218" s="69"/>
      <c r="R218" s="67"/>
      <c r="S218" s="102"/>
      <c r="T218" s="67"/>
      <c r="U218" s="67"/>
      <c r="V218" s="72"/>
      <c r="W218" s="69"/>
      <c r="X218" s="69"/>
      <c r="Y218" s="69"/>
      <c r="Z218" s="71"/>
      <c r="AA218" s="71"/>
      <c r="AB218" s="71"/>
      <c r="AC218" s="71"/>
    </row>
    <row r="219" spans="2:29" s="73" customFormat="1" x14ac:dyDescent="0.25">
      <c r="B219" s="68"/>
      <c r="C219" s="67"/>
      <c r="D219" s="67"/>
      <c r="E219" s="67"/>
      <c r="F219" s="69"/>
      <c r="G219" s="70"/>
      <c r="H219" s="70"/>
      <c r="I219" s="69"/>
      <c r="J219" s="67"/>
      <c r="K219" s="69"/>
      <c r="L219" s="69"/>
      <c r="M219" s="69"/>
      <c r="N219" s="69"/>
      <c r="O219" s="69"/>
      <c r="P219" s="69"/>
      <c r="Q219" s="69"/>
      <c r="R219" s="67"/>
      <c r="S219" s="102"/>
      <c r="T219" s="67"/>
      <c r="U219" s="67"/>
      <c r="V219" s="72"/>
      <c r="W219" s="69"/>
      <c r="X219" s="69"/>
      <c r="Y219" s="69"/>
      <c r="Z219" s="71"/>
      <c r="AA219" s="71"/>
      <c r="AB219" s="71"/>
      <c r="AC219" s="71"/>
    </row>
    <row r="220" spans="2:29" s="73" customFormat="1" x14ac:dyDescent="0.25">
      <c r="B220" s="68"/>
      <c r="C220" s="67"/>
      <c r="D220" s="67"/>
      <c r="E220" s="67"/>
      <c r="F220" s="69"/>
      <c r="G220" s="70"/>
      <c r="H220" s="70"/>
      <c r="I220" s="69"/>
      <c r="J220" s="67"/>
      <c r="K220" s="69"/>
      <c r="L220" s="69"/>
      <c r="M220" s="69"/>
      <c r="N220" s="69"/>
      <c r="O220" s="69"/>
      <c r="P220" s="69"/>
      <c r="Q220" s="69"/>
      <c r="R220" s="67"/>
      <c r="S220" s="102"/>
      <c r="T220" s="67"/>
      <c r="U220" s="67"/>
      <c r="V220" s="72"/>
      <c r="W220" s="69"/>
      <c r="X220" s="69"/>
      <c r="Y220" s="69"/>
      <c r="Z220" s="71"/>
      <c r="AA220" s="71"/>
      <c r="AB220" s="71"/>
      <c r="AC220" s="71"/>
    </row>
    <row r="221" spans="2:29" s="73" customFormat="1" x14ac:dyDescent="0.25">
      <c r="B221" s="68"/>
      <c r="C221" s="67"/>
      <c r="D221" s="67"/>
      <c r="E221" s="67"/>
      <c r="F221" s="69"/>
      <c r="G221" s="70"/>
      <c r="H221" s="70"/>
      <c r="I221" s="69"/>
      <c r="J221" s="67"/>
      <c r="K221" s="69"/>
      <c r="L221" s="69"/>
      <c r="M221" s="69"/>
      <c r="N221" s="69"/>
      <c r="O221" s="69"/>
      <c r="P221" s="69"/>
      <c r="Q221" s="69"/>
      <c r="R221" s="67"/>
      <c r="S221" s="102"/>
      <c r="T221" s="67"/>
      <c r="U221" s="67"/>
      <c r="V221" s="72"/>
      <c r="W221" s="69"/>
      <c r="X221" s="69"/>
      <c r="Y221" s="69"/>
      <c r="Z221" s="71"/>
      <c r="AA221" s="71"/>
      <c r="AB221" s="71"/>
      <c r="AC221" s="71"/>
    </row>
    <row r="222" spans="2:29" s="73" customFormat="1" x14ac:dyDescent="0.25">
      <c r="B222" s="68"/>
      <c r="C222" s="67"/>
      <c r="D222" s="67"/>
      <c r="E222" s="67"/>
      <c r="F222" s="69"/>
      <c r="G222" s="70"/>
      <c r="H222" s="70"/>
      <c r="I222" s="69"/>
      <c r="J222" s="67"/>
      <c r="K222" s="69"/>
      <c r="L222" s="69"/>
      <c r="M222" s="69"/>
      <c r="N222" s="69"/>
      <c r="O222" s="69"/>
      <c r="P222" s="69"/>
      <c r="Q222" s="69"/>
      <c r="R222" s="67"/>
      <c r="S222" s="102"/>
      <c r="T222" s="67"/>
      <c r="U222" s="67"/>
      <c r="V222" s="72"/>
      <c r="W222" s="69"/>
      <c r="X222" s="69"/>
      <c r="Y222" s="69"/>
      <c r="Z222" s="71"/>
      <c r="AA222" s="71"/>
      <c r="AB222" s="71"/>
      <c r="AC222" s="71"/>
    </row>
    <row r="223" spans="2:29" s="73" customFormat="1" x14ac:dyDescent="0.25">
      <c r="B223" s="68"/>
      <c r="C223" s="67"/>
      <c r="D223" s="67"/>
      <c r="E223" s="67"/>
      <c r="F223" s="69"/>
      <c r="G223" s="70"/>
      <c r="H223" s="70"/>
      <c r="I223" s="69"/>
      <c r="J223" s="67"/>
      <c r="K223" s="69"/>
      <c r="L223" s="69"/>
      <c r="M223" s="69"/>
      <c r="N223" s="69"/>
      <c r="O223" s="69"/>
      <c r="P223" s="69"/>
      <c r="Q223" s="69"/>
      <c r="R223" s="67"/>
      <c r="S223" s="102"/>
      <c r="T223" s="67"/>
      <c r="U223" s="67"/>
      <c r="V223" s="72"/>
      <c r="W223" s="69"/>
      <c r="X223" s="69"/>
      <c r="Y223" s="69"/>
      <c r="Z223" s="71"/>
      <c r="AA223" s="71"/>
      <c r="AB223" s="71"/>
      <c r="AC223" s="71"/>
    </row>
    <row r="224" spans="2:29" s="73" customFormat="1" x14ac:dyDescent="0.25">
      <c r="B224" s="68"/>
      <c r="C224" s="67"/>
      <c r="D224" s="67"/>
      <c r="E224" s="67"/>
      <c r="F224" s="69"/>
      <c r="G224" s="70"/>
      <c r="H224" s="70"/>
      <c r="I224" s="69"/>
      <c r="J224" s="67"/>
      <c r="K224" s="69"/>
      <c r="L224" s="69"/>
      <c r="M224" s="69"/>
      <c r="N224" s="69"/>
      <c r="O224" s="69"/>
      <c r="P224" s="69"/>
      <c r="Q224" s="69"/>
      <c r="R224" s="67"/>
      <c r="S224" s="102"/>
      <c r="T224" s="67"/>
      <c r="U224" s="67"/>
      <c r="V224" s="72"/>
      <c r="W224" s="69"/>
      <c r="X224" s="69"/>
      <c r="Y224" s="69"/>
      <c r="Z224" s="71"/>
      <c r="AA224" s="71"/>
      <c r="AB224" s="71"/>
      <c r="AC224" s="71"/>
    </row>
    <row r="225" spans="2:29" s="73" customFormat="1" x14ac:dyDescent="0.25">
      <c r="B225" s="68"/>
      <c r="C225" s="67"/>
      <c r="D225" s="67"/>
      <c r="E225" s="67"/>
      <c r="F225" s="69"/>
      <c r="G225" s="70"/>
      <c r="H225" s="70"/>
      <c r="I225" s="69"/>
      <c r="J225" s="67"/>
      <c r="K225" s="69"/>
      <c r="L225" s="69"/>
      <c r="M225" s="69"/>
      <c r="N225" s="69"/>
      <c r="O225" s="69"/>
      <c r="P225" s="69"/>
      <c r="Q225" s="69"/>
      <c r="R225" s="67"/>
      <c r="S225" s="102"/>
      <c r="T225" s="67"/>
      <c r="U225" s="67"/>
      <c r="V225" s="72"/>
      <c r="W225" s="69"/>
      <c r="X225" s="69"/>
      <c r="Y225" s="69"/>
      <c r="Z225" s="71"/>
      <c r="AA225" s="71"/>
      <c r="AB225" s="71"/>
      <c r="AC225" s="71"/>
    </row>
    <row r="226" spans="2:29" s="73" customFormat="1" x14ac:dyDescent="0.25">
      <c r="B226" s="68"/>
      <c r="C226" s="67"/>
      <c r="D226" s="67"/>
      <c r="E226" s="67"/>
      <c r="F226" s="69"/>
      <c r="G226" s="70"/>
      <c r="H226" s="70"/>
      <c r="I226" s="69"/>
      <c r="J226" s="67"/>
      <c r="K226" s="69"/>
      <c r="L226" s="69"/>
      <c r="M226" s="69"/>
      <c r="N226" s="69"/>
      <c r="O226" s="69"/>
      <c r="P226" s="69"/>
      <c r="Q226" s="69"/>
      <c r="R226" s="67"/>
      <c r="S226" s="102"/>
      <c r="T226" s="67"/>
      <c r="U226" s="67"/>
      <c r="V226" s="72"/>
      <c r="W226" s="69"/>
      <c r="X226" s="69"/>
      <c r="Y226" s="69"/>
      <c r="Z226" s="71"/>
      <c r="AA226" s="71"/>
      <c r="AB226" s="71"/>
      <c r="AC226" s="71"/>
    </row>
    <row r="227" spans="2:29" s="73" customFormat="1" x14ac:dyDescent="0.25">
      <c r="B227" s="68"/>
      <c r="C227" s="67"/>
      <c r="D227" s="67"/>
      <c r="E227" s="67"/>
      <c r="F227" s="69"/>
      <c r="G227" s="70"/>
      <c r="H227" s="70"/>
      <c r="I227" s="69"/>
      <c r="J227" s="67"/>
      <c r="K227" s="69"/>
      <c r="L227" s="69"/>
      <c r="M227" s="69"/>
      <c r="N227" s="69"/>
      <c r="O227" s="69"/>
      <c r="P227" s="69"/>
      <c r="Q227" s="69"/>
      <c r="R227" s="67"/>
      <c r="S227" s="102"/>
      <c r="T227" s="67"/>
      <c r="U227" s="67"/>
      <c r="V227" s="72"/>
      <c r="W227" s="69"/>
      <c r="X227" s="69"/>
      <c r="Y227" s="69"/>
      <c r="Z227" s="71"/>
      <c r="AA227" s="71"/>
      <c r="AB227" s="71"/>
      <c r="AC227" s="71"/>
    </row>
    <row r="228" spans="2:29" s="73" customFormat="1" x14ac:dyDescent="0.25">
      <c r="B228" s="68"/>
      <c r="C228" s="67"/>
      <c r="D228" s="67"/>
      <c r="E228" s="67"/>
      <c r="F228" s="69"/>
      <c r="G228" s="70"/>
      <c r="H228" s="70"/>
      <c r="I228" s="69"/>
      <c r="J228" s="67"/>
      <c r="K228" s="69"/>
      <c r="L228" s="69"/>
      <c r="M228" s="69"/>
      <c r="N228" s="69"/>
      <c r="O228" s="69"/>
      <c r="P228" s="69"/>
      <c r="Q228" s="69"/>
      <c r="R228" s="67"/>
      <c r="S228" s="102"/>
      <c r="T228" s="67"/>
      <c r="U228" s="67"/>
      <c r="V228" s="72"/>
      <c r="W228" s="69"/>
      <c r="X228" s="69"/>
      <c r="Y228" s="69"/>
      <c r="Z228" s="71"/>
      <c r="AA228" s="71"/>
      <c r="AB228" s="71"/>
      <c r="AC228" s="71"/>
    </row>
    <row r="229" spans="2:29" s="73" customFormat="1" x14ac:dyDescent="0.25">
      <c r="B229" s="68"/>
      <c r="C229" s="67"/>
      <c r="D229" s="67"/>
      <c r="E229" s="67"/>
      <c r="F229" s="69"/>
      <c r="G229" s="70"/>
      <c r="H229" s="70"/>
      <c r="I229" s="69"/>
      <c r="J229" s="67"/>
      <c r="K229" s="69"/>
      <c r="L229" s="69"/>
      <c r="M229" s="69"/>
      <c r="N229" s="69"/>
      <c r="O229" s="69"/>
      <c r="P229" s="69"/>
      <c r="Q229" s="69"/>
      <c r="R229" s="67"/>
      <c r="S229" s="102"/>
      <c r="T229" s="67"/>
      <c r="U229" s="67"/>
      <c r="V229" s="72"/>
      <c r="W229" s="69"/>
      <c r="X229" s="69"/>
      <c r="Y229" s="69"/>
      <c r="Z229" s="71"/>
      <c r="AA229" s="71"/>
      <c r="AB229" s="71"/>
      <c r="AC229" s="71"/>
    </row>
    <row r="230" spans="2:29" s="73" customFormat="1" x14ac:dyDescent="0.25">
      <c r="B230" s="68"/>
      <c r="C230" s="67"/>
      <c r="D230" s="67"/>
      <c r="E230" s="67"/>
      <c r="F230" s="69"/>
      <c r="G230" s="70"/>
      <c r="H230" s="70"/>
      <c r="I230" s="69"/>
      <c r="J230" s="67"/>
      <c r="K230" s="69"/>
      <c r="L230" s="69"/>
      <c r="M230" s="69"/>
      <c r="N230" s="69"/>
      <c r="O230" s="69"/>
      <c r="P230" s="69"/>
      <c r="Q230" s="69"/>
      <c r="R230" s="67"/>
      <c r="S230" s="102"/>
      <c r="T230" s="67"/>
      <c r="U230" s="67"/>
      <c r="V230" s="72"/>
      <c r="W230" s="69"/>
      <c r="X230" s="69"/>
      <c r="Y230" s="69"/>
      <c r="Z230" s="71"/>
      <c r="AA230" s="71"/>
      <c r="AB230" s="71"/>
      <c r="AC230" s="71"/>
    </row>
    <row r="231" spans="2:29" s="73" customFormat="1" x14ac:dyDescent="0.25">
      <c r="B231" s="68"/>
      <c r="C231" s="67"/>
      <c r="D231" s="67"/>
      <c r="E231" s="67"/>
      <c r="F231" s="69"/>
      <c r="G231" s="70"/>
      <c r="H231" s="70"/>
      <c r="I231" s="69"/>
      <c r="J231" s="67"/>
      <c r="K231" s="69"/>
      <c r="L231" s="69"/>
      <c r="M231" s="69"/>
      <c r="N231" s="69"/>
      <c r="O231" s="69"/>
      <c r="P231" s="69"/>
      <c r="Q231" s="69"/>
      <c r="R231" s="67"/>
      <c r="S231" s="102"/>
      <c r="T231" s="67"/>
      <c r="U231" s="67"/>
      <c r="V231" s="72"/>
      <c r="W231" s="69"/>
      <c r="X231" s="69"/>
      <c r="Y231" s="69"/>
      <c r="Z231" s="71"/>
      <c r="AA231" s="71"/>
      <c r="AB231" s="71"/>
      <c r="AC231" s="71"/>
    </row>
    <row r="232" spans="2:29" s="73" customFormat="1" x14ac:dyDescent="0.25">
      <c r="B232" s="68"/>
      <c r="C232" s="67"/>
      <c r="D232" s="67"/>
      <c r="E232" s="67"/>
      <c r="F232" s="69"/>
      <c r="G232" s="70"/>
      <c r="H232" s="70"/>
      <c r="I232" s="69"/>
      <c r="J232" s="67"/>
      <c r="K232" s="69"/>
      <c r="L232" s="69"/>
      <c r="M232" s="69"/>
      <c r="N232" s="69"/>
      <c r="O232" s="69"/>
      <c r="P232" s="69"/>
      <c r="Q232" s="69"/>
      <c r="R232" s="67"/>
      <c r="S232" s="102"/>
      <c r="T232" s="67"/>
      <c r="U232" s="67"/>
      <c r="V232" s="72"/>
      <c r="W232" s="69"/>
      <c r="X232" s="69"/>
      <c r="Y232" s="69"/>
      <c r="Z232" s="71"/>
      <c r="AA232" s="71"/>
      <c r="AB232" s="71"/>
      <c r="AC232" s="71"/>
    </row>
    <row r="233" spans="2:29" s="73" customFormat="1" x14ac:dyDescent="0.25">
      <c r="B233" s="68"/>
      <c r="C233" s="67"/>
      <c r="D233" s="67"/>
      <c r="E233" s="67"/>
      <c r="F233" s="69"/>
      <c r="G233" s="70"/>
      <c r="H233" s="70"/>
      <c r="I233" s="69"/>
      <c r="J233" s="67"/>
      <c r="K233" s="69"/>
      <c r="L233" s="69"/>
      <c r="M233" s="69"/>
      <c r="N233" s="69"/>
      <c r="O233" s="69"/>
      <c r="P233" s="69"/>
      <c r="Q233" s="69"/>
      <c r="R233" s="67"/>
      <c r="S233" s="102"/>
      <c r="T233" s="67"/>
      <c r="U233" s="67"/>
      <c r="V233" s="72"/>
      <c r="W233" s="69"/>
      <c r="X233" s="69"/>
      <c r="Y233" s="69"/>
      <c r="Z233" s="71"/>
      <c r="AA233" s="71"/>
      <c r="AB233" s="71"/>
      <c r="AC233" s="71"/>
    </row>
    <row r="234" spans="2:29" s="73" customFormat="1" x14ac:dyDescent="0.25">
      <c r="B234" s="68"/>
      <c r="C234" s="67"/>
      <c r="D234" s="67"/>
      <c r="E234" s="67"/>
      <c r="F234" s="69"/>
      <c r="G234" s="70"/>
      <c r="H234" s="70"/>
      <c r="I234" s="69"/>
      <c r="J234" s="67"/>
      <c r="K234" s="69"/>
      <c r="L234" s="69"/>
      <c r="M234" s="69"/>
      <c r="N234" s="69"/>
      <c r="O234" s="69"/>
      <c r="P234" s="69"/>
      <c r="Q234" s="69"/>
      <c r="R234" s="67"/>
      <c r="S234" s="102"/>
      <c r="T234" s="67"/>
      <c r="U234" s="67"/>
      <c r="V234" s="72"/>
      <c r="W234" s="69"/>
      <c r="X234" s="69"/>
      <c r="Y234" s="69"/>
      <c r="Z234" s="71"/>
      <c r="AA234" s="71"/>
      <c r="AB234" s="71"/>
      <c r="AC234" s="71"/>
    </row>
    <row r="235" spans="2:29" s="73" customFormat="1" x14ac:dyDescent="0.25">
      <c r="B235" s="68"/>
      <c r="C235" s="67"/>
      <c r="D235" s="67"/>
      <c r="E235" s="67"/>
      <c r="F235" s="69"/>
      <c r="G235" s="70"/>
      <c r="H235" s="70"/>
      <c r="I235" s="69"/>
      <c r="J235" s="67"/>
      <c r="K235" s="69"/>
      <c r="L235" s="69"/>
      <c r="M235" s="69"/>
      <c r="N235" s="69"/>
      <c r="O235" s="69"/>
      <c r="P235" s="69"/>
      <c r="Q235" s="69"/>
      <c r="R235" s="67"/>
      <c r="S235" s="102"/>
      <c r="T235" s="67"/>
      <c r="U235" s="67"/>
      <c r="V235" s="72"/>
      <c r="W235" s="69"/>
      <c r="X235" s="69"/>
      <c r="Y235" s="69"/>
      <c r="Z235" s="71"/>
      <c r="AA235" s="71"/>
      <c r="AB235" s="71"/>
      <c r="AC235" s="71"/>
    </row>
    <row r="236" spans="2:29" s="73" customFormat="1" x14ac:dyDescent="0.25">
      <c r="B236" s="68"/>
      <c r="C236" s="67"/>
      <c r="D236" s="67"/>
      <c r="E236" s="67"/>
      <c r="F236" s="69"/>
      <c r="G236" s="70"/>
      <c r="H236" s="70"/>
      <c r="I236" s="69"/>
      <c r="J236" s="67"/>
      <c r="K236" s="69"/>
      <c r="L236" s="69"/>
      <c r="M236" s="69"/>
      <c r="N236" s="69"/>
      <c r="O236" s="69"/>
      <c r="P236" s="69"/>
      <c r="Q236" s="69"/>
      <c r="R236" s="67"/>
      <c r="S236" s="102"/>
      <c r="T236" s="67"/>
      <c r="U236" s="67"/>
      <c r="V236" s="72"/>
      <c r="W236" s="69"/>
      <c r="X236" s="69"/>
      <c r="Y236" s="69"/>
      <c r="Z236" s="71"/>
      <c r="AA236" s="71"/>
      <c r="AB236" s="71"/>
      <c r="AC236" s="71"/>
    </row>
    <row r="237" spans="2:29" s="73" customFormat="1" x14ac:dyDescent="0.25">
      <c r="B237" s="68"/>
      <c r="C237" s="67"/>
      <c r="D237" s="67"/>
      <c r="E237" s="67"/>
      <c r="F237" s="69"/>
      <c r="G237" s="70"/>
      <c r="H237" s="70"/>
      <c r="I237" s="69"/>
      <c r="J237" s="67"/>
      <c r="K237" s="69"/>
      <c r="L237" s="69"/>
      <c r="M237" s="69"/>
      <c r="N237" s="69"/>
      <c r="O237" s="69"/>
      <c r="P237" s="69"/>
      <c r="Q237" s="69"/>
      <c r="R237" s="67"/>
      <c r="S237" s="102"/>
      <c r="T237" s="67"/>
      <c r="U237" s="67"/>
      <c r="V237" s="72"/>
      <c r="W237" s="69"/>
      <c r="X237" s="69"/>
      <c r="Y237" s="69"/>
      <c r="Z237" s="71"/>
      <c r="AA237" s="71"/>
      <c r="AB237" s="71"/>
      <c r="AC237" s="71"/>
    </row>
    <row r="238" spans="2:29" s="73" customFormat="1" x14ac:dyDescent="0.25">
      <c r="B238" s="68"/>
      <c r="C238" s="67"/>
      <c r="D238" s="67"/>
      <c r="E238" s="67"/>
      <c r="F238" s="69"/>
      <c r="G238" s="70"/>
      <c r="H238" s="70"/>
      <c r="I238" s="69"/>
      <c r="J238" s="67"/>
      <c r="K238" s="69"/>
      <c r="L238" s="69"/>
      <c r="M238" s="69"/>
      <c r="N238" s="69"/>
      <c r="O238" s="69"/>
      <c r="P238" s="69"/>
      <c r="Q238" s="69"/>
      <c r="R238" s="67"/>
      <c r="S238" s="102"/>
      <c r="T238" s="67"/>
      <c r="U238" s="67"/>
      <c r="V238" s="72"/>
      <c r="W238" s="69"/>
      <c r="X238" s="69"/>
      <c r="Y238" s="69"/>
      <c r="Z238" s="71"/>
      <c r="AA238" s="71"/>
      <c r="AB238" s="71"/>
      <c r="AC238" s="71"/>
    </row>
    <row r="239" spans="2:29" s="73" customFormat="1" x14ac:dyDescent="0.25">
      <c r="B239" s="68"/>
      <c r="C239" s="67"/>
      <c r="D239" s="67"/>
      <c r="E239" s="67"/>
      <c r="F239" s="69"/>
      <c r="G239" s="70"/>
      <c r="H239" s="70"/>
      <c r="I239" s="69"/>
      <c r="J239" s="67"/>
      <c r="K239" s="69"/>
      <c r="L239" s="69"/>
      <c r="M239" s="69"/>
      <c r="N239" s="69"/>
      <c r="O239" s="69"/>
      <c r="P239" s="69"/>
      <c r="Q239" s="69"/>
      <c r="R239" s="67"/>
      <c r="S239" s="102"/>
      <c r="T239" s="67"/>
      <c r="U239" s="67"/>
      <c r="V239" s="72"/>
      <c r="W239" s="69"/>
      <c r="X239" s="69"/>
      <c r="Y239" s="69"/>
      <c r="Z239" s="71"/>
      <c r="AA239" s="71"/>
      <c r="AB239" s="71"/>
      <c r="AC239" s="71"/>
    </row>
    <row r="240" spans="2:29" s="73" customFormat="1" x14ac:dyDescent="0.25">
      <c r="B240" s="68"/>
      <c r="C240" s="67"/>
      <c r="D240" s="67"/>
      <c r="E240" s="67"/>
      <c r="F240" s="69"/>
      <c r="G240" s="70"/>
      <c r="H240" s="70"/>
      <c r="I240" s="69"/>
      <c r="J240" s="67"/>
      <c r="K240" s="69"/>
      <c r="L240" s="69"/>
      <c r="M240" s="69"/>
      <c r="N240" s="69"/>
      <c r="O240" s="69"/>
      <c r="P240" s="69"/>
      <c r="Q240" s="69"/>
      <c r="R240" s="67"/>
      <c r="S240" s="102"/>
      <c r="T240" s="67"/>
      <c r="U240" s="67"/>
      <c r="V240" s="72"/>
      <c r="W240" s="69"/>
      <c r="X240" s="69"/>
      <c r="Y240" s="69"/>
      <c r="Z240" s="71"/>
      <c r="AA240" s="71"/>
      <c r="AB240" s="71"/>
      <c r="AC240" s="71"/>
    </row>
    <row r="241" spans="2:29" s="73" customFormat="1" x14ac:dyDescent="0.25">
      <c r="B241" s="68"/>
      <c r="C241" s="67"/>
      <c r="D241" s="67"/>
      <c r="E241" s="67"/>
      <c r="F241" s="69"/>
      <c r="G241" s="70"/>
      <c r="H241" s="70"/>
      <c r="I241" s="69"/>
      <c r="J241" s="67"/>
      <c r="K241" s="69"/>
      <c r="L241" s="69"/>
      <c r="M241" s="69"/>
      <c r="N241" s="69"/>
      <c r="O241" s="69"/>
      <c r="P241" s="69"/>
      <c r="Q241" s="69"/>
      <c r="R241" s="67"/>
      <c r="S241" s="102"/>
      <c r="T241" s="67"/>
      <c r="U241" s="67"/>
      <c r="V241" s="72"/>
      <c r="W241" s="69"/>
      <c r="X241" s="69"/>
      <c r="Y241" s="69"/>
      <c r="Z241" s="71"/>
      <c r="AA241" s="71"/>
      <c r="AB241" s="71"/>
      <c r="AC241" s="71"/>
    </row>
    <row r="242" spans="2:29" s="73" customFormat="1" x14ac:dyDescent="0.25">
      <c r="B242" s="68"/>
      <c r="C242" s="67"/>
      <c r="D242" s="67"/>
      <c r="E242" s="67"/>
      <c r="F242" s="69"/>
      <c r="G242" s="70"/>
      <c r="H242" s="70"/>
      <c r="I242" s="69"/>
      <c r="J242" s="67"/>
      <c r="K242" s="69"/>
      <c r="L242" s="69"/>
      <c r="M242" s="69"/>
      <c r="N242" s="69"/>
      <c r="O242" s="69"/>
      <c r="P242" s="69"/>
      <c r="Q242" s="69"/>
      <c r="R242" s="67"/>
      <c r="S242" s="102"/>
      <c r="T242" s="67"/>
      <c r="U242" s="67"/>
      <c r="V242" s="72"/>
      <c r="W242" s="69"/>
      <c r="X242" s="69"/>
      <c r="Y242" s="69"/>
      <c r="Z242" s="71"/>
      <c r="AA242" s="71"/>
      <c r="AB242" s="71"/>
      <c r="AC242" s="71"/>
    </row>
    <row r="243" spans="2:29" s="73" customFormat="1" x14ac:dyDescent="0.25">
      <c r="B243" s="68"/>
      <c r="C243" s="67"/>
      <c r="D243" s="67"/>
      <c r="E243" s="67"/>
      <c r="F243" s="69"/>
      <c r="G243" s="70"/>
      <c r="H243" s="70"/>
      <c r="I243" s="69"/>
      <c r="J243" s="67"/>
      <c r="K243" s="69"/>
      <c r="L243" s="69"/>
      <c r="M243" s="69"/>
      <c r="N243" s="69"/>
      <c r="O243" s="69"/>
      <c r="P243" s="69"/>
      <c r="Q243" s="69"/>
      <c r="R243" s="67"/>
      <c r="S243" s="102"/>
      <c r="T243" s="67"/>
      <c r="U243" s="67"/>
      <c r="V243" s="72"/>
      <c r="W243" s="69"/>
      <c r="X243" s="69"/>
      <c r="Y243" s="69"/>
      <c r="Z243" s="71"/>
      <c r="AA243" s="71"/>
      <c r="AB243" s="71"/>
      <c r="AC243" s="71"/>
    </row>
    <row r="244" spans="2:29" s="73" customFormat="1" x14ac:dyDescent="0.25">
      <c r="B244" s="68"/>
      <c r="C244" s="67"/>
      <c r="D244" s="67"/>
      <c r="E244" s="67"/>
      <c r="F244" s="69"/>
      <c r="G244" s="70"/>
      <c r="H244" s="70"/>
      <c r="I244" s="69"/>
      <c r="J244" s="67"/>
      <c r="K244" s="69"/>
      <c r="L244" s="69"/>
      <c r="M244" s="69"/>
      <c r="N244" s="69"/>
      <c r="O244" s="69"/>
      <c r="P244" s="69"/>
      <c r="Q244" s="69"/>
      <c r="R244" s="67"/>
      <c r="S244" s="102"/>
      <c r="T244" s="67"/>
      <c r="U244" s="67"/>
      <c r="V244" s="72"/>
      <c r="W244" s="69"/>
      <c r="X244" s="69"/>
      <c r="Y244" s="69"/>
      <c r="Z244" s="71"/>
      <c r="AA244" s="71"/>
      <c r="AB244" s="71"/>
      <c r="AC244" s="71"/>
    </row>
    <row r="245" spans="2:29" s="73" customFormat="1" x14ac:dyDescent="0.25">
      <c r="B245" s="68"/>
      <c r="C245" s="67"/>
      <c r="D245" s="67"/>
      <c r="E245" s="67"/>
      <c r="F245" s="69"/>
      <c r="G245" s="70"/>
      <c r="H245" s="70"/>
      <c r="I245" s="69"/>
      <c r="J245" s="67"/>
      <c r="K245" s="69"/>
      <c r="L245" s="69"/>
      <c r="M245" s="69"/>
      <c r="N245" s="69"/>
      <c r="O245" s="69"/>
      <c r="P245" s="69"/>
      <c r="Q245" s="69"/>
      <c r="R245" s="67"/>
      <c r="S245" s="102"/>
      <c r="T245" s="67"/>
      <c r="U245" s="67"/>
      <c r="V245" s="72"/>
      <c r="W245" s="69"/>
      <c r="X245" s="69"/>
      <c r="Y245" s="69"/>
      <c r="Z245" s="71"/>
      <c r="AA245" s="71"/>
      <c r="AB245" s="71"/>
      <c r="AC245" s="71"/>
    </row>
    <row r="246" spans="2:29" s="73" customFormat="1" x14ac:dyDescent="0.25">
      <c r="B246" s="68"/>
      <c r="C246" s="67"/>
      <c r="D246" s="67"/>
      <c r="E246" s="67"/>
      <c r="F246" s="69"/>
      <c r="G246" s="70"/>
      <c r="H246" s="70"/>
      <c r="I246" s="69"/>
      <c r="J246" s="67"/>
      <c r="K246" s="69"/>
      <c r="L246" s="69"/>
      <c r="M246" s="69"/>
      <c r="N246" s="69"/>
      <c r="O246" s="69"/>
      <c r="P246" s="69"/>
      <c r="Q246" s="69"/>
      <c r="R246" s="67"/>
      <c r="S246" s="102"/>
      <c r="T246" s="67"/>
      <c r="U246" s="67"/>
      <c r="V246" s="72"/>
      <c r="W246" s="69"/>
      <c r="X246" s="69"/>
      <c r="Y246" s="69"/>
      <c r="Z246" s="71"/>
      <c r="AA246" s="71"/>
      <c r="AB246" s="71"/>
      <c r="AC246" s="71"/>
    </row>
    <row r="247" spans="2:29" s="73" customFormat="1" x14ac:dyDescent="0.25">
      <c r="B247" s="68"/>
      <c r="C247" s="67"/>
      <c r="D247" s="67"/>
      <c r="E247" s="67"/>
      <c r="F247" s="69"/>
      <c r="G247" s="70"/>
      <c r="H247" s="70"/>
      <c r="I247" s="69"/>
      <c r="J247" s="67"/>
      <c r="K247" s="69"/>
      <c r="L247" s="69"/>
      <c r="M247" s="69"/>
      <c r="N247" s="69"/>
      <c r="O247" s="69"/>
      <c r="P247" s="69"/>
      <c r="Q247" s="69"/>
      <c r="R247" s="67"/>
      <c r="S247" s="102"/>
      <c r="T247" s="67"/>
      <c r="U247" s="67"/>
      <c r="V247" s="72"/>
      <c r="W247" s="69"/>
      <c r="X247" s="69"/>
      <c r="Y247" s="69"/>
      <c r="Z247" s="71"/>
      <c r="AA247" s="71"/>
      <c r="AB247" s="71"/>
      <c r="AC247" s="71"/>
    </row>
    <row r="248" spans="2:29" s="73" customFormat="1" x14ac:dyDescent="0.25">
      <c r="B248" s="68"/>
      <c r="C248" s="67"/>
      <c r="D248" s="67"/>
      <c r="E248" s="67"/>
      <c r="F248" s="69"/>
      <c r="G248" s="70"/>
      <c r="H248" s="70"/>
      <c r="I248" s="69"/>
      <c r="J248" s="67"/>
      <c r="K248" s="69"/>
      <c r="L248" s="69"/>
      <c r="M248" s="69"/>
      <c r="N248" s="69"/>
      <c r="O248" s="69"/>
      <c r="P248" s="69"/>
      <c r="Q248" s="69"/>
      <c r="R248" s="67"/>
      <c r="S248" s="102"/>
      <c r="T248" s="67"/>
      <c r="U248" s="67"/>
      <c r="V248" s="72"/>
      <c r="W248" s="69"/>
      <c r="X248" s="69"/>
      <c r="Y248" s="69"/>
      <c r="Z248" s="71"/>
      <c r="AA248" s="71"/>
      <c r="AB248" s="71"/>
      <c r="AC248" s="71"/>
    </row>
    <row r="249" spans="2:29" s="73" customFormat="1" x14ac:dyDescent="0.25">
      <c r="B249" s="68"/>
      <c r="C249" s="67"/>
      <c r="D249" s="67"/>
      <c r="E249" s="67"/>
      <c r="F249" s="69"/>
      <c r="G249" s="70"/>
      <c r="H249" s="70"/>
      <c r="I249" s="69"/>
      <c r="J249" s="67"/>
      <c r="K249" s="69"/>
      <c r="L249" s="69"/>
      <c r="M249" s="69"/>
      <c r="N249" s="69"/>
      <c r="O249" s="69"/>
      <c r="P249" s="69"/>
      <c r="Q249" s="69"/>
      <c r="R249" s="67"/>
      <c r="S249" s="102"/>
      <c r="T249" s="67"/>
      <c r="U249" s="67"/>
      <c r="V249" s="72"/>
      <c r="W249" s="69"/>
      <c r="X249" s="69"/>
      <c r="Y249" s="69"/>
      <c r="Z249" s="71"/>
      <c r="AA249" s="71"/>
      <c r="AB249" s="71"/>
      <c r="AC249" s="71"/>
    </row>
    <row r="250" spans="2:29" s="73" customFormat="1" x14ac:dyDescent="0.25">
      <c r="B250" s="68"/>
      <c r="C250" s="67"/>
      <c r="D250" s="67"/>
      <c r="E250" s="67"/>
      <c r="F250" s="69"/>
      <c r="G250" s="70"/>
      <c r="H250" s="70"/>
      <c r="I250" s="69"/>
      <c r="J250" s="67"/>
      <c r="K250" s="69"/>
      <c r="L250" s="69"/>
      <c r="M250" s="69"/>
      <c r="N250" s="69"/>
      <c r="O250" s="69"/>
      <c r="P250" s="69"/>
      <c r="Q250" s="69"/>
      <c r="R250" s="67"/>
      <c r="S250" s="102"/>
      <c r="T250" s="67"/>
      <c r="U250" s="67"/>
      <c r="V250" s="72"/>
      <c r="W250" s="69"/>
      <c r="X250" s="69"/>
      <c r="Y250" s="69"/>
      <c r="Z250" s="71"/>
      <c r="AA250" s="71"/>
      <c r="AB250" s="71"/>
      <c r="AC250" s="71"/>
    </row>
    <row r="251" spans="2:29" s="73" customFormat="1" x14ac:dyDescent="0.25">
      <c r="B251" s="68"/>
      <c r="C251" s="67"/>
      <c r="D251" s="67"/>
      <c r="E251" s="67"/>
      <c r="F251" s="69"/>
      <c r="G251" s="70"/>
      <c r="H251" s="70"/>
      <c r="I251" s="69"/>
      <c r="J251" s="67"/>
      <c r="K251" s="69"/>
      <c r="L251" s="69"/>
      <c r="M251" s="69"/>
      <c r="N251" s="69"/>
      <c r="O251" s="69"/>
      <c r="P251" s="69"/>
      <c r="Q251" s="69"/>
      <c r="R251" s="67"/>
      <c r="S251" s="102"/>
      <c r="T251" s="67"/>
      <c r="U251" s="67"/>
      <c r="V251" s="72"/>
      <c r="W251" s="69"/>
      <c r="X251" s="69"/>
      <c r="Y251" s="69"/>
      <c r="Z251" s="71"/>
      <c r="AA251" s="71"/>
      <c r="AB251" s="71"/>
      <c r="AC251" s="71"/>
    </row>
    <row r="252" spans="2:29" s="73" customFormat="1" x14ac:dyDescent="0.25">
      <c r="B252" s="68"/>
      <c r="C252" s="67"/>
      <c r="D252" s="67"/>
      <c r="E252" s="67"/>
      <c r="F252" s="69"/>
      <c r="G252" s="70"/>
      <c r="H252" s="70"/>
      <c r="I252" s="69"/>
      <c r="J252" s="67"/>
      <c r="K252" s="69"/>
      <c r="L252" s="69"/>
      <c r="M252" s="69"/>
      <c r="N252" s="69"/>
      <c r="O252" s="69"/>
      <c r="P252" s="69"/>
      <c r="Q252" s="69"/>
      <c r="R252" s="67"/>
      <c r="S252" s="102"/>
      <c r="T252" s="67"/>
      <c r="U252" s="67"/>
      <c r="V252" s="72"/>
      <c r="W252" s="69"/>
      <c r="X252" s="69"/>
      <c r="Y252" s="69"/>
      <c r="Z252" s="71"/>
      <c r="AA252" s="71"/>
      <c r="AB252" s="71"/>
      <c r="AC252" s="71"/>
    </row>
    <row r="253" spans="2:29" s="73" customFormat="1" x14ac:dyDescent="0.25">
      <c r="B253" s="68"/>
      <c r="C253" s="67"/>
      <c r="D253" s="67"/>
      <c r="E253" s="67"/>
      <c r="F253" s="69"/>
      <c r="G253" s="70"/>
      <c r="H253" s="70"/>
      <c r="I253" s="69"/>
      <c r="J253" s="67"/>
      <c r="K253" s="69"/>
      <c r="L253" s="69"/>
      <c r="M253" s="69"/>
      <c r="N253" s="69"/>
      <c r="O253" s="69"/>
      <c r="P253" s="69"/>
      <c r="Q253" s="69"/>
      <c r="R253" s="67"/>
      <c r="S253" s="102"/>
      <c r="T253" s="67"/>
      <c r="U253" s="67"/>
      <c r="V253" s="72"/>
      <c r="W253" s="69"/>
      <c r="X253" s="69"/>
      <c r="Y253" s="69"/>
      <c r="Z253" s="71"/>
      <c r="AA253" s="71"/>
      <c r="AB253" s="71"/>
      <c r="AC253" s="71"/>
    </row>
    <row r="254" spans="2:29" s="73" customFormat="1" x14ac:dyDescent="0.25">
      <c r="B254" s="68"/>
      <c r="C254" s="67"/>
      <c r="D254" s="67"/>
      <c r="E254" s="67"/>
      <c r="F254" s="69"/>
      <c r="G254" s="70"/>
      <c r="H254" s="70"/>
      <c r="I254" s="69"/>
      <c r="J254" s="67"/>
      <c r="K254" s="69"/>
      <c r="L254" s="69"/>
      <c r="M254" s="69"/>
      <c r="N254" s="69"/>
      <c r="O254" s="69"/>
      <c r="P254" s="69"/>
      <c r="Q254" s="69"/>
      <c r="R254" s="67"/>
      <c r="S254" s="102"/>
      <c r="T254" s="67"/>
      <c r="U254" s="67"/>
      <c r="V254" s="72"/>
      <c r="W254" s="69"/>
      <c r="X254" s="69"/>
      <c r="Y254" s="69"/>
      <c r="Z254" s="71"/>
      <c r="AA254" s="71"/>
      <c r="AB254" s="71"/>
      <c r="AC254" s="71"/>
    </row>
    <row r="255" spans="2:29" s="73" customFormat="1" x14ac:dyDescent="0.25">
      <c r="B255" s="68"/>
      <c r="C255" s="67"/>
      <c r="D255" s="67"/>
      <c r="E255" s="67"/>
      <c r="F255" s="69"/>
      <c r="G255" s="70"/>
      <c r="H255" s="70"/>
      <c r="I255" s="69"/>
      <c r="J255" s="67"/>
      <c r="K255" s="69"/>
      <c r="L255" s="69"/>
      <c r="M255" s="69"/>
      <c r="N255" s="69"/>
      <c r="O255" s="69"/>
      <c r="P255" s="69"/>
      <c r="Q255" s="69"/>
      <c r="R255" s="67"/>
      <c r="S255" s="102"/>
      <c r="T255" s="67"/>
      <c r="U255" s="67"/>
      <c r="V255" s="72"/>
      <c r="W255" s="69"/>
      <c r="X255" s="69"/>
      <c r="Y255" s="69"/>
      <c r="Z255" s="71"/>
      <c r="AA255" s="71"/>
      <c r="AB255" s="71"/>
      <c r="AC255" s="71"/>
    </row>
    <row r="256" spans="2:29" s="73" customFormat="1" x14ac:dyDescent="0.25">
      <c r="B256" s="68"/>
      <c r="C256" s="67"/>
      <c r="D256" s="67"/>
      <c r="E256" s="67"/>
      <c r="F256" s="69"/>
      <c r="G256" s="70"/>
      <c r="H256" s="70"/>
      <c r="I256" s="69"/>
      <c r="J256" s="67"/>
      <c r="K256" s="69"/>
      <c r="L256" s="69"/>
      <c r="M256" s="69"/>
      <c r="N256" s="69"/>
      <c r="O256" s="69"/>
      <c r="P256" s="69"/>
      <c r="Q256" s="69"/>
      <c r="R256" s="67"/>
      <c r="S256" s="102"/>
      <c r="T256" s="67"/>
      <c r="U256" s="67"/>
      <c r="V256" s="72"/>
      <c r="W256" s="69"/>
      <c r="X256" s="69"/>
      <c r="Y256" s="69"/>
      <c r="Z256" s="71"/>
      <c r="AA256" s="71"/>
      <c r="AB256" s="71"/>
      <c r="AC256" s="71"/>
    </row>
    <row r="257" spans="2:29" s="73" customFormat="1" x14ac:dyDescent="0.25">
      <c r="B257" s="68"/>
      <c r="C257" s="67"/>
      <c r="D257" s="67"/>
      <c r="E257" s="67"/>
      <c r="F257" s="69"/>
      <c r="G257" s="70"/>
      <c r="H257" s="70"/>
      <c r="I257" s="69"/>
      <c r="J257" s="67"/>
      <c r="K257" s="69"/>
      <c r="L257" s="69"/>
      <c r="M257" s="69"/>
      <c r="N257" s="69"/>
      <c r="O257" s="69"/>
      <c r="P257" s="69"/>
      <c r="Q257" s="69"/>
      <c r="R257" s="67"/>
      <c r="S257" s="102"/>
      <c r="T257" s="67"/>
      <c r="U257" s="67"/>
      <c r="V257" s="72"/>
      <c r="W257" s="69"/>
      <c r="X257" s="69"/>
      <c r="Y257" s="69"/>
      <c r="Z257" s="71"/>
      <c r="AA257" s="71"/>
      <c r="AB257" s="71"/>
      <c r="AC257" s="71"/>
    </row>
    <row r="258" spans="2:29" s="73" customFormat="1" x14ac:dyDescent="0.25">
      <c r="B258" s="68"/>
      <c r="C258" s="67"/>
      <c r="D258" s="67"/>
      <c r="E258" s="67"/>
      <c r="F258" s="69"/>
      <c r="G258" s="70"/>
      <c r="H258" s="70"/>
      <c r="I258" s="69"/>
      <c r="J258" s="67"/>
      <c r="K258" s="69"/>
      <c r="L258" s="69"/>
      <c r="M258" s="69"/>
      <c r="N258" s="69"/>
      <c r="O258" s="69"/>
      <c r="P258" s="69"/>
      <c r="Q258" s="69"/>
      <c r="R258" s="67"/>
      <c r="S258" s="102"/>
      <c r="T258" s="67"/>
      <c r="U258" s="67"/>
      <c r="V258" s="72"/>
      <c r="W258" s="69"/>
      <c r="X258" s="69"/>
      <c r="Y258" s="69"/>
      <c r="Z258" s="71"/>
      <c r="AA258" s="71"/>
      <c r="AB258" s="71"/>
      <c r="AC258" s="71"/>
    </row>
    <row r="259" spans="2:29" s="73" customFormat="1" x14ac:dyDescent="0.25">
      <c r="B259" s="68"/>
      <c r="C259" s="67"/>
      <c r="D259" s="67"/>
      <c r="E259" s="67"/>
      <c r="F259" s="69"/>
      <c r="G259" s="70"/>
      <c r="H259" s="70"/>
      <c r="I259" s="69"/>
      <c r="J259" s="67"/>
      <c r="K259" s="69"/>
      <c r="L259" s="69"/>
      <c r="M259" s="69"/>
      <c r="N259" s="69"/>
      <c r="O259" s="69"/>
      <c r="P259" s="69"/>
      <c r="Q259" s="69"/>
      <c r="R259" s="67"/>
      <c r="S259" s="102"/>
      <c r="T259" s="67"/>
      <c r="U259" s="67"/>
      <c r="V259" s="72"/>
      <c r="W259" s="69"/>
      <c r="X259" s="69"/>
      <c r="Y259" s="69"/>
      <c r="Z259" s="71"/>
      <c r="AA259" s="71"/>
      <c r="AB259" s="71"/>
      <c r="AC259" s="71"/>
    </row>
    <row r="260" spans="2:29" s="73" customFormat="1" x14ac:dyDescent="0.25">
      <c r="B260" s="68"/>
      <c r="C260" s="67"/>
      <c r="D260" s="67"/>
      <c r="E260" s="67"/>
      <c r="F260" s="69"/>
      <c r="G260" s="70"/>
      <c r="H260" s="70"/>
      <c r="I260" s="69"/>
      <c r="J260" s="67"/>
      <c r="K260" s="69"/>
      <c r="L260" s="69"/>
      <c r="M260" s="69"/>
      <c r="N260" s="69"/>
      <c r="O260" s="69"/>
      <c r="P260" s="69"/>
      <c r="Q260" s="69"/>
      <c r="R260" s="67"/>
      <c r="S260" s="102"/>
      <c r="T260" s="67"/>
      <c r="U260" s="67"/>
      <c r="V260" s="72"/>
      <c r="W260" s="69"/>
      <c r="X260" s="69"/>
      <c r="Y260" s="69"/>
      <c r="Z260" s="71"/>
      <c r="AA260" s="71"/>
      <c r="AB260" s="71"/>
      <c r="AC260" s="71"/>
    </row>
    <row r="261" spans="2:29" s="73" customFormat="1" x14ac:dyDescent="0.25">
      <c r="B261" s="68"/>
      <c r="C261" s="67"/>
      <c r="D261" s="67"/>
      <c r="E261" s="67"/>
      <c r="F261" s="69"/>
      <c r="G261" s="70"/>
      <c r="H261" s="70"/>
      <c r="I261" s="69"/>
      <c r="J261" s="67"/>
      <c r="K261" s="69"/>
      <c r="L261" s="69"/>
      <c r="M261" s="69"/>
      <c r="N261" s="69"/>
      <c r="O261" s="69"/>
      <c r="P261" s="69"/>
      <c r="Q261" s="69"/>
      <c r="R261" s="67"/>
      <c r="S261" s="102"/>
      <c r="T261" s="67"/>
      <c r="U261" s="67"/>
      <c r="V261" s="72"/>
      <c r="W261" s="69"/>
      <c r="X261" s="69"/>
      <c r="Y261" s="69"/>
      <c r="Z261" s="71"/>
      <c r="AA261" s="71"/>
      <c r="AB261" s="71"/>
      <c r="AC261" s="71"/>
    </row>
    <row r="262" spans="2:29" s="73" customFormat="1" x14ac:dyDescent="0.25">
      <c r="B262" s="68"/>
      <c r="C262" s="67"/>
      <c r="D262" s="67"/>
      <c r="E262" s="67"/>
      <c r="F262" s="69"/>
      <c r="G262" s="70"/>
      <c r="H262" s="70"/>
      <c r="I262" s="69"/>
      <c r="J262" s="67"/>
      <c r="K262" s="69"/>
      <c r="L262" s="69"/>
      <c r="M262" s="69"/>
      <c r="N262" s="69"/>
      <c r="O262" s="69"/>
      <c r="P262" s="69"/>
      <c r="Q262" s="69"/>
      <c r="R262" s="67"/>
      <c r="S262" s="102"/>
      <c r="T262" s="67"/>
      <c r="U262" s="67"/>
      <c r="V262" s="72"/>
      <c r="W262" s="69"/>
      <c r="X262" s="69"/>
      <c r="Y262" s="69"/>
      <c r="Z262" s="71"/>
      <c r="AA262" s="71"/>
      <c r="AB262" s="71"/>
      <c r="AC262" s="71"/>
    </row>
    <row r="263" spans="2:29" s="73" customFormat="1" x14ac:dyDescent="0.25">
      <c r="B263" s="68"/>
      <c r="C263" s="74"/>
      <c r="D263" s="74"/>
      <c r="E263" s="74"/>
      <c r="F263" s="75"/>
      <c r="G263" s="76"/>
      <c r="H263" s="76"/>
      <c r="I263" s="75"/>
      <c r="J263" s="74"/>
      <c r="K263" s="75"/>
      <c r="L263" s="75"/>
      <c r="M263" s="75"/>
      <c r="N263" s="75"/>
      <c r="O263" s="75"/>
      <c r="P263" s="75"/>
      <c r="Q263" s="75"/>
      <c r="S263" s="103"/>
      <c r="V263" s="78"/>
      <c r="W263" s="75"/>
      <c r="X263" s="75"/>
      <c r="Y263" s="75"/>
      <c r="Z263" s="77"/>
      <c r="AA263" s="77"/>
      <c r="AB263" s="77"/>
      <c r="AC263" s="77"/>
    </row>
  </sheetData>
  <autoFilter ref="B4:AD217">
    <sortState ref="B6:AD214">
      <sortCondition ref="B4:B214"/>
    </sortState>
  </autoFilter>
  <mergeCells count="16">
    <mergeCell ref="E3:E4"/>
    <mergeCell ref="B3:B4"/>
    <mergeCell ref="AC3:AC4"/>
    <mergeCell ref="Q3:Q4"/>
    <mergeCell ref="Y3:Y4"/>
    <mergeCell ref="Z3:AB3"/>
    <mergeCell ref="J3:J4"/>
    <mergeCell ref="K3:P3"/>
    <mergeCell ref="R3:T3"/>
    <mergeCell ref="W3:X3"/>
    <mergeCell ref="C3:C4"/>
    <mergeCell ref="F3:F4"/>
    <mergeCell ref="G3:G4"/>
    <mergeCell ref="H3:H4"/>
    <mergeCell ref="I3:I4"/>
    <mergeCell ref="D3:D4"/>
  </mergeCells>
  <hyperlinks>
    <hyperlink ref="AB91" r:id="rId1"/>
    <hyperlink ref="AB94" r:id="rId2"/>
    <hyperlink ref="AB152" r:id="rId3"/>
    <hyperlink ref="AB93" r:id="rId4"/>
    <hyperlink ref="AB92" r:id="rId5"/>
    <hyperlink ref="AB205" r:id="rId6"/>
    <hyperlink ref="AB206" r:id="rId7"/>
    <hyperlink ref="AB207" r:id="rId8"/>
    <hyperlink ref="AB208" r:id="rId9"/>
    <hyperlink ref="AB209" r:id="rId10"/>
    <hyperlink ref="AB210" r:id="rId11"/>
    <hyperlink ref="AB5" r:id="rId12"/>
  </hyperlinks>
  <pageMargins left="0.7" right="0.7" top="0.75" bottom="0.75" header="0.3" footer="0.3"/>
  <pageSetup orientation="portrait"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0:J14"/>
  <sheetViews>
    <sheetView topLeftCell="A2" workbookViewId="0">
      <selection activeCell="J10" sqref="J10:J14"/>
    </sheetView>
  </sheetViews>
  <sheetFormatPr defaultRowHeight="15" x14ac:dyDescent="0.25"/>
  <cols>
    <col min="4" max="4" width="18.28515625" bestFit="1" customWidth="1"/>
    <col min="10" max="10" width="19" customWidth="1"/>
  </cols>
  <sheetData>
    <row r="10" spans="4:10" x14ac:dyDescent="0.25">
      <c r="D10" s="109">
        <v>58684914</v>
      </c>
      <c r="J10" s="112">
        <v>23215270</v>
      </c>
    </row>
    <row r="11" spans="4:10" x14ac:dyDescent="0.25">
      <c r="D11" s="109">
        <v>19513884</v>
      </c>
      <c r="J11" s="111">
        <v>22476018</v>
      </c>
    </row>
    <row r="12" spans="4:10" x14ac:dyDescent="0.25">
      <c r="D12" s="110">
        <v>13832584</v>
      </c>
      <c r="J12" s="111">
        <v>12552266</v>
      </c>
    </row>
    <row r="13" spans="4:10" x14ac:dyDescent="0.25">
      <c r="D13" s="111">
        <v>11202099</v>
      </c>
      <c r="J13" s="111" t="s">
        <v>612</v>
      </c>
    </row>
    <row r="14" spans="4:10" x14ac:dyDescent="0.25">
      <c r="D14" s="109">
        <v>5920113</v>
      </c>
      <c r="J14" s="111">
        <v>5369560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Khursheda</dc:creator>
  <cp:lastModifiedBy>Khursheda</cp:lastModifiedBy>
  <dcterms:created xsi:type="dcterms:W3CDTF">2017-05-01T05:41:19Z</dcterms:created>
  <dcterms:modified xsi:type="dcterms:W3CDTF">2017-09-04T12:29:25Z</dcterms:modified>
</cp:coreProperties>
</file>